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10" yWindow="4350" windowWidth="19320" windowHeight="7260"/>
  </bookViews>
  <sheets>
    <sheet name="5.sz.m.-műk.bev.feladatonként" sheetId="4" r:id="rId1"/>
    <sheet name="5.1.sz.m.-műk.bev.köt.fel." sheetId="1" r:id="rId2"/>
    <sheet name="5.1.1.sz.m.-műk.b.Önk.köt.f." sheetId="9" r:id="rId3"/>
    <sheet name="5.1.2.sz.m.-műk.b.Hiv.köt.f" sheetId="10" r:id="rId4"/>
    <sheet name="5.1.3.sz.m.-műk.b.Ovi köt.f" sheetId="11" r:id="rId5"/>
    <sheet name="5.1.4.sz.m.-műk.b.M.Ház köt.f" sheetId="12" r:id="rId6"/>
    <sheet name="5.2.sz.m.-műk.bev.önk.fel." sheetId="7" r:id="rId7"/>
    <sheet name="5.3.sz.m.-műk.bev.államig.fel." sheetId="8" r:id="rId8"/>
    <sheet name="Munka2" sheetId="2" r:id="rId9"/>
    <sheet name="Munka3" sheetId="3" r:id="rId10"/>
  </sheets>
  <definedNames>
    <definedName name="_xlnm.Print_Area" localSheetId="3">'5.1.2.sz.m.-műk.b.Hiv.köt.f'!$A$1:$G$69</definedName>
  </definedNames>
  <calcPr calcId="145621"/>
</workbook>
</file>

<file path=xl/calcChain.xml><?xml version="1.0" encoding="utf-8"?>
<calcChain xmlns="http://schemas.openxmlformats.org/spreadsheetml/2006/main">
  <c r="C6" i="9" l="1"/>
  <c r="C6" i="1"/>
  <c r="C5" i="4"/>
  <c r="C27" i="1" l="1"/>
  <c r="G27" i="1" s="1"/>
  <c r="G28" i="1"/>
  <c r="G29" i="1"/>
  <c r="F26" i="4"/>
  <c r="F27" i="4"/>
  <c r="F28" i="4"/>
  <c r="C26" i="4"/>
  <c r="I27" i="9" l="1"/>
  <c r="Y27" i="9" s="1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8" i="9"/>
  <c r="Y29" i="9"/>
  <c r="D27" i="9"/>
  <c r="E27" i="9"/>
  <c r="F27" i="9"/>
  <c r="G27" i="9"/>
  <c r="H27" i="9"/>
  <c r="C27" i="9"/>
  <c r="K46" i="9" l="1"/>
  <c r="V39" i="9"/>
  <c r="R15" i="9"/>
  <c r="R16" i="9" s="1"/>
  <c r="G69" i="11"/>
  <c r="D48" i="11"/>
  <c r="G43" i="11"/>
  <c r="D43" i="11"/>
  <c r="D55" i="11" s="1"/>
  <c r="D69" i="11" s="1"/>
  <c r="E43" i="11"/>
  <c r="C43" i="11"/>
  <c r="F44" i="1"/>
  <c r="E44" i="1"/>
  <c r="D44" i="1"/>
  <c r="C44" i="1"/>
  <c r="C43" i="1"/>
  <c r="F40" i="1"/>
  <c r="E40" i="1"/>
  <c r="D40" i="1"/>
  <c r="C40" i="1"/>
  <c r="C39" i="1"/>
  <c r="E37" i="1"/>
  <c r="E46" i="1" s="1"/>
  <c r="E51" i="1" s="1"/>
  <c r="E58" i="1" s="1"/>
  <c r="E72" i="1" s="1"/>
  <c r="C37" i="1"/>
  <c r="C46" i="1" s="1"/>
  <c r="C15" i="1"/>
  <c r="C14" i="4"/>
  <c r="G11" i="8"/>
  <c r="G12" i="8"/>
  <c r="G13" i="8"/>
  <c r="G14" i="8"/>
  <c r="G15" i="8"/>
  <c r="H11" i="12"/>
  <c r="H12" i="12"/>
  <c r="H13" i="12"/>
  <c r="H14" i="12"/>
  <c r="H15" i="12"/>
  <c r="G11" i="11"/>
  <c r="G12" i="11"/>
  <c r="G13" i="11"/>
  <c r="G14" i="11"/>
  <c r="G15" i="11"/>
  <c r="G12" i="10"/>
  <c r="G13" i="10"/>
  <c r="G14" i="10"/>
  <c r="G15" i="10"/>
  <c r="G11" i="7"/>
  <c r="G12" i="7"/>
  <c r="G13" i="7"/>
  <c r="G14" i="7"/>
  <c r="G15" i="7"/>
  <c r="Y69" i="9"/>
  <c r="Y68" i="9"/>
  <c r="Y67" i="9"/>
  <c r="Y66" i="9"/>
  <c r="Y65" i="9"/>
  <c r="Y64" i="9"/>
  <c r="Y63" i="9"/>
  <c r="Y62" i="9"/>
  <c r="Y61" i="9"/>
  <c r="Y60" i="9"/>
  <c r="Y55" i="9"/>
  <c r="Y54" i="9"/>
  <c r="Y53" i="9"/>
  <c r="Y50" i="9"/>
  <c r="Y49" i="9"/>
  <c r="Y48" i="9"/>
  <c r="Y47" i="9"/>
  <c r="Y46" i="9"/>
  <c r="Y45" i="9"/>
  <c r="Y43" i="9"/>
  <c r="Y42" i="9"/>
  <c r="Y41" i="9"/>
  <c r="N40" i="9"/>
  <c r="V40" i="9"/>
  <c r="Y39" i="9"/>
  <c r="Y38" i="9"/>
  <c r="Y36" i="9"/>
  <c r="Y33" i="9"/>
  <c r="Y32" i="9"/>
  <c r="Y31" i="9"/>
  <c r="Y26" i="9"/>
  <c r="Y24" i="9"/>
  <c r="G23" i="9"/>
  <c r="Y22" i="9"/>
  <c r="Y21" i="9"/>
  <c r="Y20" i="9"/>
  <c r="Y19" i="9"/>
  <c r="Y7" i="9"/>
  <c r="Y70" i="9"/>
  <c r="X70" i="9"/>
  <c r="X56" i="9"/>
  <c r="X44" i="9"/>
  <c r="X40" i="9"/>
  <c r="X37" i="9"/>
  <c r="X51" i="9"/>
  <c r="X30" i="9"/>
  <c r="X25" i="9"/>
  <c r="X34" i="9" s="1"/>
  <c r="X58" i="9" s="1"/>
  <c r="X72" i="9" s="1"/>
  <c r="X23" i="9"/>
  <c r="X18" i="9"/>
  <c r="X16" i="9"/>
  <c r="C56" i="9"/>
  <c r="C70" i="9"/>
  <c r="C44" i="9"/>
  <c r="C40" i="9"/>
  <c r="Y40" i="9" s="1"/>
  <c r="C37" i="9"/>
  <c r="Y37" i="9" s="1"/>
  <c r="C30" i="9"/>
  <c r="Y30" i="9" s="1"/>
  <c r="C25" i="9"/>
  <c r="C23" i="9"/>
  <c r="Y23" i="9" s="1"/>
  <c r="C18" i="9"/>
  <c r="G70" i="9"/>
  <c r="G56" i="9"/>
  <c r="G44" i="9"/>
  <c r="G40" i="9"/>
  <c r="G37" i="9"/>
  <c r="G51" i="9" s="1"/>
  <c r="G30" i="9"/>
  <c r="G25" i="9"/>
  <c r="G18" i="9"/>
  <c r="G34" i="9" s="1"/>
  <c r="G16" i="9"/>
  <c r="Y8" i="9"/>
  <c r="Y9" i="9"/>
  <c r="Y10" i="9"/>
  <c r="Y11" i="9"/>
  <c r="Y12" i="9"/>
  <c r="Y13" i="9"/>
  <c r="Y14" i="9"/>
  <c r="Y15" i="9"/>
  <c r="Y6" i="9"/>
  <c r="D16" i="9"/>
  <c r="E16" i="9"/>
  <c r="F16" i="9"/>
  <c r="H16" i="9"/>
  <c r="I16" i="9"/>
  <c r="J16" i="9"/>
  <c r="K16" i="9"/>
  <c r="L16" i="9"/>
  <c r="M16" i="9"/>
  <c r="N16" i="9"/>
  <c r="O16" i="9"/>
  <c r="P16" i="9"/>
  <c r="Q16" i="9"/>
  <c r="S16" i="9"/>
  <c r="T16" i="9"/>
  <c r="U16" i="9"/>
  <c r="V16" i="9"/>
  <c r="W16" i="9"/>
  <c r="C16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I37" i="9"/>
  <c r="J37" i="9"/>
  <c r="J51" i="9" s="1"/>
  <c r="J58" i="9" s="1"/>
  <c r="J72" i="9" s="1"/>
  <c r="K37" i="9"/>
  <c r="L37" i="9"/>
  <c r="M37" i="9"/>
  <c r="O37" i="9"/>
  <c r="P37" i="9"/>
  <c r="Q37" i="9"/>
  <c r="R37" i="9"/>
  <c r="S37" i="9"/>
  <c r="T37" i="9"/>
  <c r="V37" i="9"/>
  <c r="W37" i="9"/>
  <c r="I40" i="9"/>
  <c r="J40" i="9"/>
  <c r="K40" i="9"/>
  <c r="L40" i="9"/>
  <c r="M40" i="9"/>
  <c r="O40" i="9"/>
  <c r="P40" i="9"/>
  <c r="Q40" i="9"/>
  <c r="R40" i="9"/>
  <c r="R51" i="9" s="1"/>
  <c r="S40" i="9"/>
  <c r="T40" i="9"/>
  <c r="T51" i="9" s="1"/>
  <c r="T58" i="9" s="1"/>
  <c r="T72" i="9" s="1"/>
  <c r="U40" i="9"/>
  <c r="W40" i="9"/>
  <c r="I44" i="9"/>
  <c r="J44" i="9"/>
  <c r="K44" i="9"/>
  <c r="L44" i="9"/>
  <c r="L51" i="9" s="1"/>
  <c r="L58" i="9" s="1"/>
  <c r="L72" i="9" s="1"/>
  <c r="M44" i="9"/>
  <c r="N44" i="9"/>
  <c r="O44" i="9"/>
  <c r="P44" i="9"/>
  <c r="P51" i="9" s="1"/>
  <c r="P58" i="9" s="1"/>
  <c r="P72" i="9" s="1"/>
  <c r="Q44" i="9"/>
  <c r="R44" i="9"/>
  <c r="S44" i="9"/>
  <c r="T44" i="9"/>
  <c r="U44" i="9"/>
  <c r="V44" i="9"/>
  <c r="W44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N51" i="9"/>
  <c r="V51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C65" i="1"/>
  <c r="G66" i="11"/>
  <c r="G65" i="11"/>
  <c r="G64" i="11"/>
  <c r="G63" i="11"/>
  <c r="G62" i="11"/>
  <c r="G61" i="11"/>
  <c r="G60" i="11"/>
  <c r="G59" i="11"/>
  <c r="G58" i="11"/>
  <c r="G57" i="11"/>
  <c r="G52" i="11"/>
  <c r="G51" i="11"/>
  <c r="G50" i="11"/>
  <c r="G47" i="11"/>
  <c r="G46" i="11"/>
  <c r="G45" i="11"/>
  <c r="G44" i="11"/>
  <c r="G42" i="11"/>
  <c r="G40" i="11"/>
  <c r="G39" i="11"/>
  <c r="G38" i="11"/>
  <c r="G36" i="11"/>
  <c r="G35" i="11"/>
  <c r="G33" i="11"/>
  <c r="G30" i="11"/>
  <c r="G29" i="11"/>
  <c r="G28" i="11"/>
  <c r="G26" i="11"/>
  <c r="G24" i="11"/>
  <c r="G22" i="11"/>
  <c r="G21" i="11"/>
  <c r="G20" i="11"/>
  <c r="G19" i="11"/>
  <c r="G8" i="11"/>
  <c r="G9" i="11"/>
  <c r="G10" i="11"/>
  <c r="G7" i="11"/>
  <c r="G6" i="11"/>
  <c r="F67" i="11"/>
  <c r="F53" i="11"/>
  <c r="F41" i="11"/>
  <c r="F37" i="11"/>
  <c r="F34" i="11"/>
  <c r="F27" i="11"/>
  <c r="F25" i="11"/>
  <c r="F23" i="11"/>
  <c r="F18" i="11"/>
  <c r="F16" i="11"/>
  <c r="G41" i="12"/>
  <c r="G34" i="12"/>
  <c r="G37" i="12"/>
  <c r="G18" i="12"/>
  <c r="G23" i="12"/>
  <c r="G31" i="12" s="1"/>
  <c r="G55" i="12" s="1"/>
  <c r="G69" i="12" s="1"/>
  <c r="G25" i="12"/>
  <c r="G27" i="12"/>
  <c r="H58" i="12"/>
  <c r="H59" i="12"/>
  <c r="H60" i="12"/>
  <c r="H61" i="12"/>
  <c r="H62" i="12"/>
  <c r="H63" i="12"/>
  <c r="H64" i="12"/>
  <c r="H65" i="12"/>
  <c r="H66" i="12"/>
  <c r="H57" i="12"/>
  <c r="H51" i="12"/>
  <c r="H52" i="12"/>
  <c r="H50" i="12"/>
  <c r="H53" i="12"/>
  <c r="H35" i="12"/>
  <c r="H36" i="12"/>
  <c r="H38" i="12"/>
  <c r="H39" i="12"/>
  <c r="H40" i="12"/>
  <c r="H42" i="12"/>
  <c r="H43" i="12"/>
  <c r="H44" i="12"/>
  <c r="H45" i="12"/>
  <c r="H46" i="12"/>
  <c r="H47" i="12"/>
  <c r="H33" i="12"/>
  <c r="H19" i="12"/>
  <c r="H20" i="12"/>
  <c r="H21" i="12"/>
  <c r="H22" i="12"/>
  <c r="H24" i="12"/>
  <c r="H26" i="12"/>
  <c r="H28" i="12"/>
  <c r="H29" i="12"/>
  <c r="H30" i="12"/>
  <c r="H8" i="12"/>
  <c r="H9" i="12"/>
  <c r="H10" i="12"/>
  <c r="H7" i="12"/>
  <c r="H6" i="12"/>
  <c r="G67" i="12"/>
  <c r="H67" i="12"/>
  <c r="G53" i="12"/>
  <c r="G48" i="12"/>
  <c r="G16" i="12"/>
  <c r="G37" i="1"/>
  <c r="G39" i="1"/>
  <c r="G48" i="1"/>
  <c r="C16" i="10"/>
  <c r="F16" i="10"/>
  <c r="F18" i="10"/>
  <c r="F23" i="10"/>
  <c r="F25" i="10"/>
  <c r="F27" i="10"/>
  <c r="F34" i="10"/>
  <c r="F37" i="10"/>
  <c r="F41" i="10"/>
  <c r="F53" i="10"/>
  <c r="F67" i="10"/>
  <c r="G7" i="10"/>
  <c r="G8" i="10"/>
  <c r="G9" i="10"/>
  <c r="G10" i="10"/>
  <c r="G11" i="10"/>
  <c r="G19" i="10"/>
  <c r="G20" i="10"/>
  <c r="G21" i="10"/>
  <c r="G22" i="10"/>
  <c r="G24" i="10"/>
  <c r="G26" i="10"/>
  <c r="G28" i="10"/>
  <c r="G29" i="10"/>
  <c r="G30" i="10"/>
  <c r="G33" i="10"/>
  <c r="G35" i="10"/>
  <c r="G36" i="10"/>
  <c r="G38" i="10"/>
  <c r="G39" i="10"/>
  <c r="G40" i="10"/>
  <c r="G42" i="10"/>
  <c r="G43" i="10"/>
  <c r="G44" i="10"/>
  <c r="G45" i="10"/>
  <c r="G46" i="10"/>
  <c r="G47" i="10"/>
  <c r="G50" i="10"/>
  <c r="G51" i="10"/>
  <c r="G52" i="10"/>
  <c r="G57" i="10"/>
  <c r="G58" i="10"/>
  <c r="G59" i="10"/>
  <c r="G60" i="10"/>
  <c r="G61" i="10"/>
  <c r="G62" i="10"/>
  <c r="G63" i="10"/>
  <c r="G64" i="10"/>
  <c r="G65" i="10"/>
  <c r="G66" i="10"/>
  <c r="G6" i="10"/>
  <c r="F48" i="11"/>
  <c r="F31" i="11"/>
  <c r="W51" i="9"/>
  <c r="U51" i="9"/>
  <c r="U58" i="9" s="1"/>
  <c r="U72" i="9" s="1"/>
  <c r="S51" i="9"/>
  <c r="Q51" i="9"/>
  <c r="Q58" i="9" s="1"/>
  <c r="Q72" i="9" s="1"/>
  <c r="O51" i="9"/>
  <c r="C51" i="9"/>
  <c r="M51" i="9"/>
  <c r="K51" i="9"/>
  <c r="K58" i="9" s="1"/>
  <c r="K72" i="9" s="1"/>
  <c r="I51" i="9"/>
  <c r="C34" i="9"/>
  <c r="C58" i="9" s="1"/>
  <c r="C72" i="9" s="1"/>
  <c r="Y16" i="9"/>
  <c r="V58" i="9"/>
  <c r="V72" i="9" s="1"/>
  <c r="N58" i="9"/>
  <c r="N72" i="9"/>
  <c r="W58" i="9"/>
  <c r="W72" i="9"/>
  <c r="S58" i="9"/>
  <c r="S72" i="9"/>
  <c r="O58" i="9"/>
  <c r="O72" i="9"/>
  <c r="M58" i="9"/>
  <c r="M72" i="9"/>
  <c r="I58" i="9"/>
  <c r="I72" i="9"/>
  <c r="F48" i="10"/>
  <c r="F31" i="10"/>
  <c r="G16" i="10"/>
  <c r="G67" i="10"/>
  <c r="G53" i="10"/>
  <c r="F55" i="11"/>
  <c r="F55" i="10"/>
  <c r="F69" i="10" s="1"/>
  <c r="F11" i="4"/>
  <c r="F12" i="4"/>
  <c r="F13" i="4"/>
  <c r="F14" i="4"/>
  <c r="D15" i="4"/>
  <c r="E15" i="4"/>
  <c r="C15" i="4"/>
  <c r="D16" i="1"/>
  <c r="E16" i="1"/>
  <c r="F16" i="1"/>
  <c r="C16" i="1"/>
  <c r="G12" i="1"/>
  <c r="G13" i="1"/>
  <c r="G14" i="1"/>
  <c r="G15" i="1"/>
  <c r="F16" i="12"/>
  <c r="F18" i="12"/>
  <c r="F23" i="12"/>
  <c r="F25" i="12"/>
  <c r="F27" i="12"/>
  <c r="F37" i="12"/>
  <c r="F41" i="12"/>
  <c r="F53" i="12"/>
  <c r="F67" i="12"/>
  <c r="E67" i="12"/>
  <c r="D67" i="12"/>
  <c r="C67" i="12"/>
  <c r="E53" i="12"/>
  <c r="D53" i="12"/>
  <c r="C53" i="12"/>
  <c r="E41" i="12"/>
  <c r="D41" i="12"/>
  <c r="C41" i="12"/>
  <c r="E37" i="12"/>
  <c r="D37" i="12"/>
  <c r="C37" i="12"/>
  <c r="H37" i="12"/>
  <c r="E34" i="12"/>
  <c r="D48" i="12"/>
  <c r="C34" i="12"/>
  <c r="E27" i="12"/>
  <c r="D27" i="12"/>
  <c r="C27" i="12"/>
  <c r="H27" i="12"/>
  <c r="E25" i="12"/>
  <c r="D25" i="12"/>
  <c r="C25" i="12"/>
  <c r="H25" i="12"/>
  <c r="E23" i="12"/>
  <c r="D23" i="12"/>
  <c r="C23" i="12"/>
  <c r="H23" i="12"/>
  <c r="E18" i="12"/>
  <c r="D18" i="12"/>
  <c r="C18" i="12"/>
  <c r="H18" i="12"/>
  <c r="E16" i="12"/>
  <c r="D16" i="12"/>
  <c r="C16" i="12"/>
  <c r="E67" i="11"/>
  <c r="D67" i="11"/>
  <c r="C67" i="11"/>
  <c r="G67" i="11" s="1"/>
  <c r="E53" i="11"/>
  <c r="D53" i="11"/>
  <c r="C53" i="11"/>
  <c r="G53" i="11" s="1"/>
  <c r="E41" i="11"/>
  <c r="D41" i="11"/>
  <c r="G41" i="11"/>
  <c r="C41" i="11"/>
  <c r="E37" i="11"/>
  <c r="D37" i="11"/>
  <c r="C37" i="11"/>
  <c r="G37" i="11" s="1"/>
  <c r="C34" i="11"/>
  <c r="E27" i="11"/>
  <c r="D27" i="11"/>
  <c r="C27" i="11"/>
  <c r="G27" i="11" s="1"/>
  <c r="E25" i="11"/>
  <c r="D25" i="11"/>
  <c r="C25" i="11"/>
  <c r="G25" i="11" s="1"/>
  <c r="E23" i="11"/>
  <c r="D23" i="11"/>
  <c r="C23" i="11"/>
  <c r="G23" i="11" s="1"/>
  <c r="E18" i="11"/>
  <c r="D18" i="11"/>
  <c r="C18" i="11"/>
  <c r="G18" i="11" s="1"/>
  <c r="E16" i="11"/>
  <c r="D16" i="11"/>
  <c r="C16" i="11"/>
  <c r="G16" i="11" s="1"/>
  <c r="E67" i="10"/>
  <c r="D67" i="10"/>
  <c r="C67" i="10"/>
  <c r="E53" i="10"/>
  <c r="D53" i="10"/>
  <c r="C53" i="10"/>
  <c r="E41" i="10"/>
  <c r="D41" i="10"/>
  <c r="C41" i="10"/>
  <c r="G41" i="10" s="1"/>
  <c r="E37" i="10"/>
  <c r="D37" i="10"/>
  <c r="C37" i="10"/>
  <c r="G37" i="10" s="1"/>
  <c r="E34" i="10"/>
  <c r="E48" i="10" s="1"/>
  <c r="D34" i="10"/>
  <c r="D48" i="10" s="1"/>
  <c r="E27" i="10"/>
  <c r="D27" i="10"/>
  <c r="C27" i="10"/>
  <c r="G27" i="10" s="1"/>
  <c r="E25" i="10"/>
  <c r="D25" i="10"/>
  <c r="C25" i="10"/>
  <c r="E23" i="10"/>
  <c r="D23" i="10"/>
  <c r="C23" i="10"/>
  <c r="G23" i="10"/>
  <c r="E18" i="10"/>
  <c r="D18" i="10"/>
  <c r="C18" i="10"/>
  <c r="E16" i="10"/>
  <c r="D16" i="10"/>
  <c r="F70" i="9"/>
  <c r="E70" i="9"/>
  <c r="D70" i="9"/>
  <c r="H56" i="9"/>
  <c r="F56" i="9"/>
  <c r="E56" i="9"/>
  <c r="D56" i="9"/>
  <c r="Y56" i="9"/>
  <c r="H44" i="9"/>
  <c r="F44" i="9"/>
  <c r="E44" i="9"/>
  <c r="D44" i="9"/>
  <c r="Y44" i="9" s="1"/>
  <c r="H40" i="9"/>
  <c r="F40" i="9"/>
  <c r="E40" i="9"/>
  <c r="D40" i="9"/>
  <c r="H37" i="9"/>
  <c r="H51" i="9" s="1"/>
  <c r="F37" i="9"/>
  <c r="F51" i="9" s="1"/>
  <c r="E37" i="9"/>
  <c r="E51" i="9" s="1"/>
  <c r="D37" i="9"/>
  <c r="D51" i="9" s="1"/>
  <c r="H30" i="9"/>
  <c r="F30" i="9"/>
  <c r="E30" i="9"/>
  <c r="D30" i="9"/>
  <c r="H25" i="9"/>
  <c r="F25" i="9"/>
  <c r="E25" i="9"/>
  <c r="D25" i="9"/>
  <c r="Y25" i="9" s="1"/>
  <c r="H23" i="9"/>
  <c r="F23" i="9"/>
  <c r="E23" i="9"/>
  <c r="D23" i="9"/>
  <c r="H18" i="9"/>
  <c r="F18" i="9"/>
  <c r="E18" i="9"/>
  <c r="D18" i="9"/>
  <c r="Y18" i="9" s="1"/>
  <c r="Y34" i="9" s="1"/>
  <c r="F67" i="8"/>
  <c r="E67" i="8"/>
  <c r="D67" i="8"/>
  <c r="C67" i="8"/>
  <c r="G67" i="8"/>
  <c r="G66" i="8"/>
  <c r="G65" i="8"/>
  <c r="G64" i="8"/>
  <c r="G63" i="8"/>
  <c r="G62" i="8"/>
  <c r="G61" i="8"/>
  <c r="G60" i="8"/>
  <c r="G59" i="8"/>
  <c r="G58" i="8"/>
  <c r="G57" i="8"/>
  <c r="F53" i="8"/>
  <c r="E53" i="8"/>
  <c r="D53" i="8"/>
  <c r="C53" i="8"/>
  <c r="G53" i="8" s="1"/>
  <c r="G52" i="8"/>
  <c r="G51" i="8"/>
  <c r="G50" i="8"/>
  <c r="G47" i="8"/>
  <c r="G46" i="8"/>
  <c r="G45" i="8"/>
  <c r="G44" i="8"/>
  <c r="G43" i="8"/>
  <c r="G42" i="8"/>
  <c r="F41" i="8"/>
  <c r="E41" i="8"/>
  <c r="D41" i="8"/>
  <c r="C41" i="8"/>
  <c r="G41" i="8" s="1"/>
  <c r="G40" i="8"/>
  <c r="G39" i="8"/>
  <c r="G38" i="8"/>
  <c r="F37" i="8"/>
  <c r="E37" i="8"/>
  <c r="D37" i="8"/>
  <c r="C37" i="8"/>
  <c r="G37" i="8" s="1"/>
  <c r="G36" i="8"/>
  <c r="G35" i="8"/>
  <c r="F34" i="8"/>
  <c r="F48" i="8" s="1"/>
  <c r="E34" i="8"/>
  <c r="E48" i="8" s="1"/>
  <c r="D34" i="8"/>
  <c r="D48" i="8" s="1"/>
  <c r="D55" i="8" s="1"/>
  <c r="D69" i="8" s="1"/>
  <c r="C34" i="8"/>
  <c r="C48" i="8" s="1"/>
  <c r="G48" i="8" s="1"/>
  <c r="G33" i="8"/>
  <c r="G30" i="8"/>
  <c r="G29" i="8"/>
  <c r="G28" i="8"/>
  <c r="F27" i="8"/>
  <c r="E27" i="8"/>
  <c r="D27" i="8"/>
  <c r="C27" i="8"/>
  <c r="G27" i="8" s="1"/>
  <c r="G26" i="8"/>
  <c r="F25" i="8"/>
  <c r="E25" i="8"/>
  <c r="D25" i="8"/>
  <c r="C25" i="8"/>
  <c r="G24" i="8"/>
  <c r="F23" i="8"/>
  <c r="E23" i="8"/>
  <c r="D23" i="8"/>
  <c r="C23" i="8"/>
  <c r="G23" i="8"/>
  <c r="G22" i="8"/>
  <c r="G21" i="8"/>
  <c r="G20" i="8"/>
  <c r="G19" i="8"/>
  <c r="F18" i="8"/>
  <c r="E18" i="8"/>
  <c r="D18" i="8"/>
  <c r="C18" i="8"/>
  <c r="G18" i="8" s="1"/>
  <c r="F16" i="8"/>
  <c r="E16" i="8"/>
  <c r="D16" i="8"/>
  <c r="C16" i="8"/>
  <c r="G10" i="8"/>
  <c r="G9" i="8"/>
  <c r="G8" i="8"/>
  <c r="G7" i="8"/>
  <c r="G6" i="8"/>
  <c r="G68" i="7"/>
  <c r="F67" i="7"/>
  <c r="E67" i="7"/>
  <c r="D67" i="7"/>
  <c r="C67" i="7"/>
  <c r="G66" i="7"/>
  <c r="G65" i="7"/>
  <c r="G64" i="7"/>
  <c r="G63" i="7"/>
  <c r="G62" i="7"/>
  <c r="G61" i="7"/>
  <c r="G60" i="7"/>
  <c r="G59" i="7"/>
  <c r="G58" i="7"/>
  <c r="G57" i="7"/>
  <c r="F53" i="7"/>
  <c r="E53" i="7"/>
  <c r="D53" i="7"/>
  <c r="C53" i="7"/>
  <c r="G53" i="7"/>
  <c r="G52" i="7"/>
  <c r="G51" i="7"/>
  <c r="G50" i="7"/>
  <c r="G47" i="7"/>
  <c r="G46" i="7"/>
  <c r="G45" i="7"/>
  <c r="G44" i="7"/>
  <c r="G43" i="7"/>
  <c r="G42" i="7"/>
  <c r="F41" i="7"/>
  <c r="F48" i="7" s="1"/>
  <c r="G48" i="7" s="1"/>
  <c r="D41" i="7"/>
  <c r="G41" i="7"/>
  <c r="G40" i="7"/>
  <c r="G39" i="7"/>
  <c r="G38" i="7"/>
  <c r="G37" i="7"/>
  <c r="G36" i="7"/>
  <c r="G35" i="7"/>
  <c r="E48" i="7"/>
  <c r="D48" i="7"/>
  <c r="C48" i="7"/>
  <c r="G33" i="7"/>
  <c r="G30" i="7"/>
  <c r="G29" i="7"/>
  <c r="G28" i="7"/>
  <c r="F27" i="7"/>
  <c r="E27" i="7"/>
  <c r="D27" i="7"/>
  <c r="C27" i="7"/>
  <c r="G27" i="7" s="1"/>
  <c r="G26" i="7"/>
  <c r="F25" i="7"/>
  <c r="E25" i="7"/>
  <c r="D25" i="7"/>
  <c r="C25" i="7"/>
  <c r="G24" i="7"/>
  <c r="F23" i="7"/>
  <c r="E23" i="7"/>
  <c r="D23" i="7"/>
  <c r="C23" i="7"/>
  <c r="G23" i="7"/>
  <c r="G22" i="7"/>
  <c r="G21" i="7"/>
  <c r="G20" i="7"/>
  <c r="G19" i="7"/>
  <c r="F18" i="7"/>
  <c r="E18" i="7"/>
  <c r="D18" i="7"/>
  <c r="C18" i="7"/>
  <c r="G18" i="7" s="1"/>
  <c r="F16" i="7"/>
  <c r="E16" i="7"/>
  <c r="D16" i="7"/>
  <c r="C16" i="7"/>
  <c r="G10" i="7"/>
  <c r="G9" i="7"/>
  <c r="G8" i="7"/>
  <c r="G7" i="7"/>
  <c r="G6" i="7"/>
  <c r="G7" i="1"/>
  <c r="G8" i="1"/>
  <c r="G9" i="1"/>
  <c r="G10" i="1"/>
  <c r="G11" i="1"/>
  <c r="G19" i="1"/>
  <c r="G20" i="1"/>
  <c r="G21" i="1"/>
  <c r="G22" i="1"/>
  <c r="G24" i="1"/>
  <c r="G26" i="1"/>
  <c r="G31" i="1"/>
  <c r="G32" i="1"/>
  <c r="G33" i="1"/>
  <c r="G36" i="1"/>
  <c r="G38" i="1"/>
  <c r="G41" i="1"/>
  <c r="G42" i="1"/>
  <c r="G43" i="1"/>
  <c r="G45" i="1"/>
  <c r="G47" i="1"/>
  <c r="G49" i="1"/>
  <c r="G50" i="1"/>
  <c r="G53" i="1"/>
  <c r="G54" i="1"/>
  <c r="G55" i="1"/>
  <c r="G57" i="1"/>
  <c r="G60" i="1"/>
  <c r="G61" i="1"/>
  <c r="G62" i="1"/>
  <c r="G63" i="1"/>
  <c r="G64" i="1"/>
  <c r="G65" i="1"/>
  <c r="G66" i="1"/>
  <c r="G67" i="1"/>
  <c r="G68" i="1"/>
  <c r="G69" i="1"/>
  <c r="G6" i="1"/>
  <c r="C23" i="1"/>
  <c r="C70" i="1"/>
  <c r="E70" i="1"/>
  <c r="F70" i="1"/>
  <c r="D70" i="1"/>
  <c r="G70" i="1" s="1"/>
  <c r="F56" i="1"/>
  <c r="E56" i="1"/>
  <c r="F30" i="1"/>
  <c r="E30" i="1"/>
  <c r="F25" i="1"/>
  <c r="E25" i="1"/>
  <c r="F23" i="1"/>
  <c r="E23" i="1"/>
  <c r="F18" i="1"/>
  <c r="E18" i="1"/>
  <c r="E36" i="4"/>
  <c r="E50" i="4" s="1"/>
  <c r="E57" i="4" s="1"/>
  <c r="E71" i="4" s="1"/>
  <c r="E39" i="4"/>
  <c r="E43" i="4"/>
  <c r="D55" i="4"/>
  <c r="E55" i="4"/>
  <c r="C55" i="4"/>
  <c r="D69" i="4"/>
  <c r="E69" i="4"/>
  <c r="C69" i="4"/>
  <c r="F68" i="4"/>
  <c r="F67" i="4"/>
  <c r="F66" i="4"/>
  <c r="F65" i="4"/>
  <c r="F64" i="4"/>
  <c r="F63" i="4"/>
  <c r="F62" i="4"/>
  <c r="F61" i="4"/>
  <c r="F60" i="4"/>
  <c r="F59" i="4"/>
  <c r="F55" i="4"/>
  <c r="F54" i="4"/>
  <c r="F53" i="4"/>
  <c r="F52" i="4"/>
  <c r="F49" i="4"/>
  <c r="F48" i="4"/>
  <c r="F47" i="4"/>
  <c r="F46" i="4"/>
  <c r="F45" i="4"/>
  <c r="F44" i="4"/>
  <c r="F43" i="4"/>
  <c r="F42" i="4"/>
  <c r="F41" i="4"/>
  <c r="F40" i="4"/>
  <c r="F38" i="4"/>
  <c r="F37" i="4"/>
  <c r="F36" i="4"/>
  <c r="F35" i="4"/>
  <c r="F30" i="4"/>
  <c r="F32" i="4"/>
  <c r="F31" i="4"/>
  <c r="F25" i="4"/>
  <c r="F24" i="4"/>
  <c r="F23" i="4"/>
  <c r="F22" i="4" s="1"/>
  <c r="F19" i="4"/>
  <c r="F20" i="4"/>
  <c r="F21" i="4"/>
  <c r="F18" i="4"/>
  <c r="D29" i="4"/>
  <c r="E29" i="4"/>
  <c r="C29" i="4"/>
  <c r="D24" i="4"/>
  <c r="E24" i="4"/>
  <c r="C24" i="4"/>
  <c r="D22" i="4"/>
  <c r="E22" i="4"/>
  <c r="C22" i="4"/>
  <c r="D17" i="4"/>
  <c r="E17" i="4"/>
  <c r="C17" i="4"/>
  <c r="F6" i="4"/>
  <c r="F7" i="4"/>
  <c r="F8" i="4"/>
  <c r="F9" i="4"/>
  <c r="F10" i="4"/>
  <c r="F5" i="4"/>
  <c r="F15" i="4" s="1"/>
  <c r="D56" i="1"/>
  <c r="C56" i="1"/>
  <c r="G40" i="1"/>
  <c r="G44" i="1"/>
  <c r="D30" i="1"/>
  <c r="C30" i="1"/>
  <c r="D25" i="1"/>
  <c r="C25" i="1"/>
  <c r="D23" i="1"/>
  <c r="G23" i="1" s="1"/>
  <c r="D18" i="1"/>
  <c r="C18" i="1"/>
  <c r="C34" i="1" s="1"/>
  <c r="E48" i="11"/>
  <c r="C48" i="11"/>
  <c r="G34" i="11"/>
  <c r="H41" i="12"/>
  <c r="F48" i="12"/>
  <c r="E48" i="12"/>
  <c r="C48" i="12"/>
  <c r="H34" i="12"/>
  <c r="H48" i="12" s="1"/>
  <c r="F31" i="12"/>
  <c r="F55" i="12" s="1"/>
  <c r="F69" i="12" s="1"/>
  <c r="C31" i="8"/>
  <c r="E31" i="8"/>
  <c r="D31" i="8"/>
  <c r="F31" i="8"/>
  <c r="F55" i="8" s="1"/>
  <c r="F69" i="8" s="1"/>
  <c r="G16" i="8"/>
  <c r="H16" i="12"/>
  <c r="G67" i="7"/>
  <c r="C31" i="7"/>
  <c r="G31" i="7" s="1"/>
  <c r="E31" i="7"/>
  <c r="E55" i="7" s="1"/>
  <c r="E69" i="7" s="1"/>
  <c r="D31" i="7"/>
  <c r="D55" i="7"/>
  <c r="D69" i="7" s="1"/>
  <c r="F31" i="7"/>
  <c r="G16" i="7"/>
  <c r="G18" i="10"/>
  <c r="C48" i="10"/>
  <c r="G34" i="10"/>
  <c r="G25" i="10"/>
  <c r="G31" i="10" s="1"/>
  <c r="G56" i="1"/>
  <c r="D50" i="4"/>
  <c r="F39" i="4"/>
  <c r="F69" i="4"/>
  <c r="E33" i="4"/>
  <c r="D33" i="4"/>
  <c r="F29" i="4"/>
  <c r="D51" i="1"/>
  <c r="F51" i="1"/>
  <c r="G18" i="1"/>
  <c r="E34" i="1"/>
  <c r="F34" i="1"/>
  <c r="F58" i="1" s="1"/>
  <c r="F72" i="1" s="1"/>
  <c r="G30" i="1"/>
  <c r="D34" i="9"/>
  <c r="F34" i="9"/>
  <c r="F58" i="9"/>
  <c r="F72" i="9" s="1"/>
  <c r="E34" i="9"/>
  <c r="H34" i="9"/>
  <c r="H58" i="9"/>
  <c r="H72" i="9" s="1"/>
  <c r="C31" i="12"/>
  <c r="C55" i="12" s="1"/>
  <c r="E31" i="12"/>
  <c r="E55" i="12"/>
  <c r="E69" i="12" s="1"/>
  <c r="D31" i="12"/>
  <c r="D55" i="12" s="1"/>
  <c r="D69" i="12" s="1"/>
  <c r="C31" i="11"/>
  <c r="E31" i="11"/>
  <c r="E55" i="11" s="1"/>
  <c r="E69" i="11" s="1"/>
  <c r="D31" i="11"/>
  <c r="C31" i="10"/>
  <c r="E31" i="10"/>
  <c r="E55" i="10"/>
  <c r="E69" i="10" s="1"/>
  <c r="D31" i="10"/>
  <c r="D55" i="10" s="1"/>
  <c r="D69" i="10" s="1"/>
  <c r="C55" i="10"/>
  <c r="D58" i="9"/>
  <c r="D72" i="9" s="1"/>
  <c r="Y51" i="9"/>
  <c r="G25" i="8"/>
  <c r="G34" i="8"/>
  <c r="G25" i="7"/>
  <c r="C55" i="7"/>
  <c r="G34" i="7"/>
  <c r="C50" i="4"/>
  <c r="F50" i="4" s="1"/>
  <c r="D34" i="1"/>
  <c r="G31" i="11"/>
  <c r="G31" i="8"/>
  <c r="D58" i="1"/>
  <c r="D57" i="4"/>
  <c r="D71" i="4"/>
  <c r="C69" i="12"/>
  <c r="C69" i="10"/>
  <c r="C69" i="7"/>
  <c r="D72" i="1"/>
  <c r="C33" i="4" l="1"/>
  <c r="F17" i="4"/>
  <c r="G58" i="9"/>
  <c r="G72" i="9" s="1"/>
  <c r="Y58" i="9"/>
  <c r="Y72" i="9" s="1"/>
  <c r="R58" i="9"/>
  <c r="R72" i="9" s="1"/>
  <c r="G48" i="11"/>
  <c r="G55" i="11" s="1"/>
  <c r="C55" i="11"/>
  <c r="C69" i="11" s="1"/>
  <c r="F69" i="11"/>
  <c r="C51" i="1"/>
  <c r="C58" i="1" s="1"/>
  <c r="C72" i="1" s="1"/>
  <c r="G46" i="1"/>
  <c r="G16" i="1"/>
  <c r="G55" i="7"/>
  <c r="H31" i="12"/>
  <c r="H55" i="12" s="1"/>
  <c r="H69" i="12" s="1"/>
  <c r="C55" i="8"/>
  <c r="E58" i="9"/>
  <c r="E72" i="9" s="1"/>
  <c r="G48" i="10"/>
  <c r="G55" i="10" s="1"/>
  <c r="G69" i="10" s="1"/>
  <c r="F55" i="7"/>
  <c r="F69" i="7" s="1"/>
  <c r="G69" i="7" s="1"/>
  <c r="E55" i="8"/>
  <c r="E69" i="8" s="1"/>
  <c r="G34" i="1"/>
  <c r="G51" i="1"/>
  <c r="G25" i="1"/>
  <c r="G58" i="1" l="1"/>
  <c r="G72" i="1" s="1"/>
  <c r="C57" i="4"/>
  <c r="C71" i="4" s="1"/>
  <c r="F33" i="4"/>
  <c r="F57" i="4" s="1"/>
  <c r="F71" i="4" s="1"/>
  <c r="C69" i="8"/>
  <c r="G69" i="8" s="1"/>
  <c r="G55" i="8"/>
</calcChain>
</file>

<file path=xl/sharedStrings.xml><?xml version="1.0" encoding="utf-8"?>
<sst xmlns="http://schemas.openxmlformats.org/spreadsheetml/2006/main" count="1050" uniqueCount="190">
  <si>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</si>
  <si>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</si>
  <si>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</si>
  <si>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</si>
  <si>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</si>
  <si>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</si>
  <si>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</si>
  <si>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</si>
  <si>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</si>
  <si>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</si>
  <si>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</si>
  <si>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</si>
  <si>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</si>
  <si>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</si>
  <si>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</si>
  <si>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</si>
  <si>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</si>
  <si>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</si>
  <si>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</si>
  <si>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</si>
  <si>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</si>
  <si>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</si>
  <si>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</si>
  <si>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</si>
  <si>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</si>
  <si>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</si>
  <si>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</si>
  <si>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</si>
  <si>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</si>
  <si>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</si>
  <si>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</si>
  <si>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</si>
  <si>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</si>
  <si>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</si>
  <si>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</si>
  <si>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</si>
  <si>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</si>
  <si>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</si>
  <si>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</si>
  <si>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</si>
  <si>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</si>
  <si>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</si>
  <si>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</si>
  <si>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</si>
  <si>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</si>
  <si>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</si>
  <si>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</si>
  <si>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</si>
  <si>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</si>
  <si>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</si>
  <si>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</si>
  <si>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</si>
  <si>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</si>
  <si>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</si>
  <si>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</si>
  <si>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</si>
  <si>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</si>
  <si>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</si>
  <si>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</si>
  <si>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</si>
  <si>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</si>
  <si>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</si>
  <si>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</si>
  <si>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</si>
  <si>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</si>
  <si>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</si>
  <si>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</si>
  <si>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</si>
  <si>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</si>
  <si>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</si>
  <si>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</si>
  <si>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</si>
  <si>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</si>
  <si>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</si>
  <si>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</si>
  <si>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</si>
  <si>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</si>
  <si>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</si>
  <si>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</si>
  <si>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</si>
  <si>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</si>
  <si>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</si>
  <si>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</si>
  <si>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</si>
  <si>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</si>
  <si>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</si>
  <si>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</si>
  <si>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</si>
  <si>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</si>
  <si>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</si>
  <si>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</si>
  <si>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</si>
  <si>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</si>
  <si>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</si>
  <si>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</si>
  <si>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</si>
  <si>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</si>
  <si>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</si>
  <si>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</si>
  <si>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</si>
  <si>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</si>
  <si>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</si>
  <si>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</si>
  <si>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</si>
  <si>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</si>
  <si>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</si>
  <si>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</si>
  <si>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</si>
  <si>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</si>
  <si>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</si>
  <si>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</si>
  <si>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</si>
  <si>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 xml:space="preserve"> 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</si>
  <si>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</si>
  <si>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</si>
  <si>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</si>
  <si>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</si>
  <si>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</si>
  <si>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</si>
  <si>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</si>
  <si>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</si>
  <si>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</si>
  <si>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</si>
  <si>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</si>
  <si>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</si>
  <si>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</si>
  <si>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>Önként vállalt feladat</t>
  </si>
  <si>
    <t>Állami (államigazgatási) feladat</t>
  </si>
  <si>
    <t xml:space="preserve">      B34111</t>
  </si>
  <si>
    <t>Önkormányzatok és hivatalok jogalkotó és igazgazási tev.</t>
  </si>
  <si>
    <t>Adó,- vám,- és jövedéki igazgatás</t>
  </si>
  <si>
    <t>Közterület rendjének fenntartása</t>
  </si>
  <si>
    <t>Nemzetiségi óvodai nevfelés, ellátás szakmai feladatai</t>
  </si>
  <si>
    <t>Óvodai intézményi étkezés</t>
  </si>
  <si>
    <t>Felnőtt intézményi étkezés</t>
  </si>
  <si>
    <t>Könyvtári szolgáltatások</t>
  </si>
  <si>
    <t>Közművelő -dés</t>
  </si>
  <si>
    <t>Rendezvé -nyek</t>
  </si>
  <si>
    <t>Ingatlan bérbeadás</t>
  </si>
  <si>
    <t>Választá- sok</t>
  </si>
  <si>
    <t>Orvosi ügyelet</t>
  </si>
  <si>
    <t>Foglalko-zás eü.</t>
  </si>
  <si>
    <t>Beruházások</t>
  </si>
  <si>
    <t>Iskolai intézményi étkeztetés</t>
  </si>
  <si>
    <t>Város és Községgazdál- kodás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</si>
  <si>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</si>
  <si>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</si>
  <si>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</si>
  <si>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</si>
  <si>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</si>
  <si>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</si>
  <si>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</si>
  <si>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</si>
  <si>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</si>
  <si>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</si>
  <si>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</si>
  <si>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</si>
  <si>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</si>
  <si>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5.3. sz.melléklet</t>
  </si>
  <si>
    <t>5.2. sz.melléklet</t>
  </si>
  <si>
    <t>5.1.4.sz.melléklet</t>
  </si>
  <si>
    <t>5.1.3.sz.melléklet</t>
  </si>
  <si>
    <t>5.1.2.sz.melléklet</t>
  </si>
  <si>
    <t>5.1.1.sz.melléklet</t>
  </si>
  <si>
    <t>5.1. sz.melléklet</t>
  </si>
  <si>
    <t>5. 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</si>
  <si>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</si>
  <si>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</si>
  <si>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</si>
  <si>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</si>
  <si>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</si>
  <si>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</si>
  <si>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</si>
  <si>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</si>
  <si>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Intézmény finanszírozás</t>
  </si>
  <si>
    <t>Önkormány- zatok elszámolásai a központi költségvetéssel</t>
  </si>
  <si>
    <t>Ebből:                    - Építményadó</t>
  </si>
  <si>
    <t>Pilisborosjenő Község Önkormányzatának 2015. évi működési bevételeinek előirányzatai feladatonként</t>
  </si>
  <si>
    <t>Pilisborosjenő Község Önkormányzatának 2016. évi működési bevételek előirányzatai intézményenként</t>
  </si>
  <si>
    <t>Pilisborosjenő, 2016. január 28.</t>
  </si>
  <si>
    <t>Pilisborosjenő Község Önkormányzatának 2016. évi működési bevételek előirányzatai (Önkormányzat)</t>
  </si>
  <si>
    <t>Pilisborosjenői Polgármesteri Hivatal 2016. évi működési bevételek előirányzatai</t>
  </si>
  <si>
    <t>Pilisborosjenői Mesevölgy Óvoda 2016. évi működési bevételek előirányzatai</t>
  </si>
  <si>
    <t>Reichel József Művelődési Ház és Könyvtár 2016. évi működési bevételek előirányzatai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</si>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</sst>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4" fillId="0" borderId="6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5" fillId="0" borderId="8" xfId="0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1" fillId="0" borderId="16" xfId="0" applyFont="1" applyBorder="1"/>
    <xf numFmtId="0" fontId="4" fillId="0" borderId="16" xfId="0" applyFont="1" applyBorder="1"/>
    <xf numFmtId="0" fontId="1" fillId="0" borderId="0" xfId="0" applyFont="1" applyAlignment="1"/>
    <xf numFmtId="0" fontId="0" fillId="0" borderId="17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4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17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1" fillId="0" borderId="6" xfId="0" applyNumberFormat="1" applyFont="1" applyBorder="1"/>
    <xf numFmtId="3" fontId="1" fillId="0" borderId="16" xfId="0" applyNumberFormat="1" applyFont="1" applyBorder="1"/>
    <xf numFmtId="3" fontId="5" fillId="0" borderId="1" xfId="0" applyNumberFormat="1" applyFont="1" applyBorder="1"/>
    <xf numFmtId="3" fontId="0" fillId="0" borderId="11" xfId="0" applyNumberFormat="1" applyBorder="1"/>
    <xf numFmtId="3" fontId="0" fillId="0" borderId="13" xfId="0" applyNumberFormat="1" applyBorder="1"/>
    <xf numFmtId="3" fontId="4" fillId="0" borderId="6" xfId="0" applyNumberFormat="1" applyFont="1" applyBorder="1"/>
    <xf numFmtId="3" fontId="4" fillId="0" borderId="16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7" xfId="0" applyNumberFormat="1" applyBorder="1"/>
    <xf numFmtId="3" fontId="0" fillId="0" borderId="15" xfId="0" applyNumberFormat="1" applyBorder="1"/>
    <xf numFmtId="3" fontId="0" fillId="0" borderId="22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20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6" xfId="0" applyNumberFormat="1" applyBorder="1"/>
    <xf numFmtId="3" fontId="1" fillId="0" borderId="7" xfId="0" applyNumberFormat="1" applyFont="1" applyBorder="1"/>
    <xf numFmtId="3" fontId="4" fillId="0" borderId="7" xfId="0" applyNumberFormat="1" applyFont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6" xfId="0" applyNumberForma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0" fillId="0" borderId="27" xfId="0" applyNumberFormat="1" applyFill="1" applyBorder="1"/>
    <xf numFmtId="3" fontId="1" fillId="0" borderId="28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1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0" fillId="0" borderId="19" xfId="0" applyBorder="1"/>
    <xf numFmtId="3" fontId="6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0" xfId="0" applyNumberFormat="1" applyBorder="1"/>
    <xf numFmtId="3" fontId="1" fillId="0" borderId="7" xfId="0" applyNumberFormat="1" applyFont="1" applyBorder="1" applyAlignment="1">
      <alignment horizontal="center" vertical="center" wrapText="1"/>
    </xf>
    <xf numFmtId="3" fontId="0" fillId="0" borderId="30" xfId="0" applyNumberFormat="1" applyBorder="1"/>
    <xf numFmtId="3" fontId="0" fillId="0" borderId="31" xfId="0" applyNumberFormat="1" applyBorder="1"/>
    <xf numFmtId="0" fontId="0" fillId="0" borderId="21" xfId="0" applyBorder="1"/>
    <xf numFmtId="0" fontId="0" fillId="0" borderId="20" xfId="0" applyBorder="1"/>
    <xf numFmtId="0" fontId="0" fillId="0" borderId="7" xfId="0" applyBorder="1"/>
    <xf numFmtId="0" fontId="0" fillId="0" borderId="0" xfId="0" applyFill="1" applyBorder="1"/>
    <xf numFmtId="3" fontId="7" fillId="0" borderId="3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1" xfId="0" applyFont="1" applyFill="1" applyBorder="1"/>
    <xf numFmtId="0" fontId="5" fillId="0" borderId="2" xfId="0" applyFont="1" applyFill="1" applyBorder="1" applyAlignment="1">
      <alignment horizontal="right"/>
    </xf>
    <xf numFmtId="3" fontId="8" fillId="0" borderId="1" xfId="0" applyNumberFormat="1" applyFont="1" applyFill="1" applyBorder="1"/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Normal="100" workbookViewId="0">
      <selection activeCell="H62" sqref="H62"/>
    </sheetView>
  </sheetViews>
  <sheetFormatPr defaultRowHeight="15" x14ac:dyDescent="0.25"/>
  <cols>
    <col min="1" max="1" width="9.85546875" style="56" customWidth="1"/>
    <col min="2" max="2" width="45" style="56" customWidth="1"/>
    <col min="3" max="5" width="11" style="57" customWidth="1"/>
    <col min="6" max="6" width="11" style="119" customWidth="1"/>
    <col min="7" max="17" width="11.7109375" customWidth="1"/>
    <col min="18" max="18" width="11.85546875" customWidth="1"/>
  </cols>
  <sheetData>
    <row r="1" spans="1:18" x14ac:dyDescent="0.25">
      <c r="F1" s="58" t="s">
        <v>165</v>
      </c>
    </row>
    <row r="2" spans="1:18" x14ac:dyDescent="0.25">
      <c r="A2" s="144" t="s">
        <v>177</v>
      </c>
      <c r="B2" s="144"/>
      <c r="C2" s="144"/>
      <c r="D2" s="144"/>
      <c r="E2" s="144"/>
      <c r="F2" s="14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.75" thickBot="1" x14ac:dyDescent="0.3">
      <c r="F3" s="58" t="s">
        <v>105</v>
      </c>
    </row>
    <row r="4" spans="1:18" ht="35.25" customHeight="1" thickBot="1" x14ac:dyDescent="0.3">
      <c r="A4" s="60" t="s">
        <v>2</v>
      </c>
      <c r="B4" s="61" t="s">
        <v>0</v>
      </c>
      <c r="C4" s="62" t="s">
        <v>106</v>
      </c>
      <c r="D4" s="62" t="s">
        <v>114</v>
      </c>
      <c r="E4" s="107" t="s">
        <v>115</v>
      </c>
      <c r="F4" s="63" t="s">
        <v>1</v>
      </c>
    </row>
    <row r="5" spans="1:18" x14ac:dyDescent="0.25">
      <c r="A5" s="64" t="s">
        <v>3</v>
      </c>
      <c r="B5" s="65" t="s">
        <v>4</v>
      </c>
      <c r="C5" s="66">
        <f>52417+136</f>
        <v>52553</v>
      </c>
      <c r="D5" s="108">
        <v>0</v>
      </c>
      <c r="E5" s="108">
        <v>0</v>
      </c>
      <c r="F5" s="109">
        <f>SUM(C5:E5)</f>
        <v>52553</v>
      </c>
    </row>
    <row r="6" spans="1:18" x14ac:dyDescent="0.25">
      <c r="A6" s="68" t="s">
        <v>5</v>
      </c>
      <c r="B6" s="69" t="s">
        <v>6</v>
      </c>
      <c r="C6" s="70">
        <v>65078</v>
      </c>
      <c r="D6" s="85">
        <v>0</v>
      </c>
      <c r="E6" s="85">
        <v>0</v>
      </c>
      <c r="F6" s="110">
        <f t="shared" ref="F6:F14" si="0">SUM(C6:E6)</f>
        <v>65078</v>
      </c>
    </row>
    <row r="7" spans="1:18" x14ac:dyDescent="0.25">
      <c r="A7" s="68" t="s">
        <v>7</v>
      </c>
      <c r="B7" s="69" t="s">
        <v>8</v>
      </c>
      <c r="C7" s="70">
        <v>39119</v>
      </c>
      <c r="D7" s="85">
        <v>0</v>
      </c>
      <c r="E7" s="85">
        <v>0</v>
      </c>
      <c r="F7" s="110">
        <f t="shared" si="0"/>
        <v>39119</v>
      </c>
    </row>
    <row r="8" spans="1:18" x14ac:dyDescent="0.25">
      <c r="A8" s="68" t="s">
        <v>9</v>
      </c>
      <c r="B8" s="69" t="s">
        <v>10</v>
      </c>
      <c r="C8" s="70">
        <v>4178</v>
      </c>
      <c r="D8" s="85">
        <v>0</v>
      </c>
      <c r="E8" s="85">
        <v>0</v>
      </c>
      <c r="F8" s="110">
        <f t="shared" si="0"/>
        <v>4178</v>
      </c>
    </row>
    <row r="9" spans="1:18" x14ac:dyDescent="0.25">
      <c r="A9" s="68" t="s">
        <v>11</v>
      </c>
      <c r="B9" s="69" t="s">
        <v>12</v>
      </c>
      <c r="C9" s="70">
        <v>0</v>
      </c>
      <c r="D9" s="85">
        <v>0</v>
      </c>
      <c r="E9" s="85">
        <v>0</v>
      </c>
      <c r="F9" s="110">
        <f t="shared" si="0"/>
        <v>0</v>
      </c>
    </row>
    <row r="10" spans="1:18" x14ac:dyDescent="0.25">
      <c r="A10" s="72" t="s">
        <v>13</v>
      </c>
      <c r="B10" s="73" t="s">
        <v>14</v>
      </c>
      <c r="C10" s="74">
        <v>0</v>
      </c>
      <c r="D10" s="85">
        <v>0</v>
      </c>
      <c r="E10" s="85">
        <v>0</v>
      </c>
      <c r="F10" s="110">
        <f t="shared" si="0"/>
        <v>0</v>
      </c>
    </row>
    <row r="11" spans="1:18" x14ac:dyDescent="0.25">
      <c r="A11" s="68" t="s">
        <v>166</v>
      </c>
      <c r="B11" s="69" t="s">
        <v>167</v>
      </c>
      <c r="C11" s="70">
        <v>0</v>
      </c>
      <c r="D11" s="85">
        <v>0</v>
      </c>
      <c r="E11" s="86">
        <v>0</v>
      </c>
      <c r="F11" s="110">
        <f t="shared" si="0"/>
        <v>0</v>
      </c>
    </row>
    <row r="12" spans="1:18" x14ac:dyDescent="0.25">
      <c r="A12" s="68" t="s">
        <v>168</v>
      </c>
      <c r="B12" s="69" t="s">
        <v>172</v>
      </c>
      <c r="C12" s="70">
        <v>0</v>
      </c>
      <c r="D12" s="85">
        <v>0</v>
      </c>
      <c r="E12" s="86">
        <v>0</v>
      </c>
      <c r="F12" s="110">
        <f t="shared" si="0"/>
        <v>0</v>
      </c>
    </row>
    <row r="13" spans="1:18" x14ac:dyDescent="0.25">
      <c r="A13" s="68" t="s">
        <v>169</v>
      </c>
      <c r="B13" s="69" t="s">
        <v>173</v>
      </c>
      <c r="C13" s="70">
        <v>0</v>
      </c>
      <c r="D13" s="85">
        <v>0</v>
      </c>
      <c r="E13" s="86">
        <v>0</v>
      </c>
      <c r="F13" s="110">
        <f t="shared" si="0"/>
        <v>0</v>
      </c>
    </row>
    <row r="14" spans="1:18" ht="15.75" thickBot="1" x14ac:dyDescent="0.3">
      <c r="A14" s="102" t="s">
        <v>170</v>
      </c>
      <c r="B14" s="103" t="s">
        <v>171</v>
      </c>
      <c r="C14" s="74">
        <f>10333+193</f>
        <v>10526</v>
      </c>
      <c r="D14" s="85">
        <v>0</v>
      </c>
      <c r="E14" s="111">
        <v>0</v>
      </c>
      <c r="F14" s="112">
        <f t="shared" si="0"/>
        <v>10526</v>
      </c>
    </row>
    <row r="15" spans="1:18" ht="15.75" thickBot="1" x14ac:dyDescent="0.3">
      <c r="A15" s="78" t="s">
        <v>15</v>
      </c>
      <c r="B15" s="79" t="s">
        <v>16</v>
      </c>
      <c r="C15" s="80">
        <f>SUM(C5:C14)</f>
        <v>171454</v>
      </c>
      <c r="D15" s="80">
        <f>SUM(D5:D14)</f>
        <v>0</v>
      </c>
      <c r="E15" s="94">
        <f>SUM(E5:E14)</f>
        <v>0</v>
      </c>
      <c r="F15" s="113">
        <f>SUM(F5:F14)</f>
        <v>171454</v>
      </c>
    </row>
    <row r="16" spans="1:18" x14ac:dyDescent="0.25">
      <c r="A16" s="64"/>
      <c r="B16" s="65"/>
      <c r="C16" s="108"/>
      <c r="D16" s="108"/>
      <c r="E16" s="108"/>
      <c r="F16" s="109"/>
    </row>
    <row r="17" spans="1:6" s="27" customFormat="1" x14ac:dyDescent="0.25">
      <c r="A17" s="114" t="s">
        <v>17</v>
      </c>
      <c r="B17" s="115" t="s">
        <v>18</v>
      </c>
      <c r="C17" s="116">
        <f>C18+C19+C20+C21</f>
        <v>226389</v>
      </c>
      <c r="D17" s="116">
        <f>D18+D19+D20+D21</f>
        <v>0</v>
      </c>
      <c r="E17" s="116">
        <f>E18+E19+E20+E21</f>
        <v>0</v>
      </c>
      <c r="F17" s="110">
        <f>F18+F19+F20+F21</f>
        <v>226389</v>
      </c>
    </row>
    <row r="18" spans="1:6" x14ac:dyDescent="0.25">
      <c r="A18" s="87" t="s">
        <v>96</v>
      </c>
      <c r="B18" s="88" t="s">
        <v>117</v>
      </c>
      <c r="C18" s="85">
        <v>100000</v>
      </c>
      <c r="D18" s="85">
        <v>0</v>
      </c>
      <c r="E18" s="85">
        <v>0</v>
      </c>
      <c r="F18" s="110">
        <f>SUM(C18:E18)</f>
        <v>100000</v>
      </c>
    </row>
    <row r="19" spans="1:6" x14ac:dyDescent="0.25">
      <c r="A19" s="87" t="s">
        <v>97</v>
      </c>
      <c r="B19" s="88" t="s">
        <v>118</v>
      </c>
      <c r="C19" s="85">
        <v>126329</v>
      </c>
      <c r="D19" s="85">
        <v>0</v>
      </c>
      <c r="E19" s="85">
        <v>0</v>
      </c>
      <c r="F19" s="110">
        <f t="shared" ref="F19:F69" si="1">SUM(C19:E19)</f>
        <v>126329</v>
      </c>
    </row>
    <row r="20" spans="1:6" x14ac:dyDescent="0.25">
      <c r="A20" s="87" t="s">
        <v>98</v>
      </c>
      <c r="B20" s="88" t="s">
        <v>119</v>
      </c>
      <c r="C20" s="85">
        <v>0</v>
      </c>
      <c r="D20" s="85">
        <v>0</v>
      </c>
      <c r="E20" s="85">
        <v>0</v>
      </c>
      <c r="F20" s="110">
        <f t="shared" si="1"/>
        <v>0</v>
      </c>
    </row>
    <row r="21" spans="1:6" x14ac:dyDescent="0.25">
      <c r="A21" s="87" t="s">
        <v>99</v>
      </c>
      <c r="B21" s="88" t="s">
        <v>120</v>
      </c>
      <c r="C21" s="85">
        <v>60</v>
      </c>
      <c r="D21" s="85">
        <v>0</v>
      </c>
      <c r="E21" s="85">
        <v>0</v>
      </c>
      <c r="F21" s="110">
        <f t="shared" si="1"/>
        <v>60</v>
      </c>
    </row>
    <row r="22" spans="1:6" s="27" customFormat="1" x14ac:dyDescent="0.25">
      <c r="A22" s="114" t="s">
        <v>19</v>
      </c>
      <c r="B22" s="115" t="s">
        <v>20</v>
      </c>
      <c r="C22" s="116">
        <f>C23</f>
        <v>90000</v>
      </c>
      <c r="D22" s="116">
        <f>D23</f>
        <v>0</v>
      </c>
      <c r="E22" s="116">
        <f>E23</f>
        <v>0</v>
      </c>
      <c r="F22" s="110">
        <f>F23</f>
        <v>90000</v>
      </c>
    </row>
    <row r="23" spans="1:6" x14ac:dyDescent="0.25">
      <c r="A23" s="87" t="s">
        <v>100</v>
      </c>
      <c r="B23" s="88" t="s">
        <v>21</v>
      </c>
      <c r="C23" s="85">
        <v>90000</v>
      </c>
      <c r="D23" s="85">
        <v>0</v>
      </c>
      <c r="E23" s="85">
        <v>0</v>
      </c>
      <c r="F23" s="110">
        <f t="shared" si="1"/>
        <v>90000</v>
      </c>
    </row>
    <row r="24" spans="1:6" s="27" customFormat="1" x14ac:dyDescent="0.25">
      <c r="A24" s="114" t="s">
        <v>25</v>
      </c>
      <c r="B24" s="115" t="s">
        <v>26</v>
      </c>
      <c r="C24" s="116">
        <f>C25</f>
        <v>10000</v>
      </c>
      <c r="D24" s="116">
        <f>D25</f>
        <v>0</v>
      </c>
      <c r="E24" s="116">
        <f>E25</f>
        <v>0</v>
      </c>
      <c r="F24" s="110">
        <f>F25</f>
        <v>10000</v>
      </c>
    </row>
    <row r="25" spans="1:6" x14ac:dyDescent="0.25">
      <c r="A25" s="87" t="s">
        <v>101</v>
      </c>
      <c r="B25" s="88" t="s">
        <v>116</v>
      </c>
      <c r="C25" s="85">
        <v>10000</v>
      </c>
      <c r="D25" s="85">
        <v>0</v>
      </c>
      <c r="E25" s="85">
        <v>0</v>
      </c>
      <c r="F25" s="110">
        <f t="shared" si="1"/>
        <v>10000</v>
      </c>
    </row>
    <row r="26" spans="1:6" x14ac:dyDescent="0.25">
      <c r="A26" s="136" t="s">
        <v>184</v>
      </c>
      <c r="B26" s="137" t="s">
        <v>185</v>
      </c>
      <c r="C26" s="139">
        <f>C27+C28</f>
        <v>10010</v>
      </c>
      <c r="D26" s="85">
        <v>0</v>
      </c>
      <c r="E26" s="85">
        <v>0</v>
      </c>
      <c r="F26" s="110">
        <f t="shared" si="1"/>
        <v>10010</v>
      </c>
    </row>
    <row r="27" spans="1:6" x14ac:dyDescent="0.25">
      <c r="A27" s="87" t="s">
        <v>186</v>
      </c>
      <c r="B27" s="88" t="s">
        <v>187</v>
      </c>
      <c r="C27" s="89">
        <v>10000</v>
      </c>
      <c r="D27" s="85">
        <v>0</v>
      </c>
      <c r="E27" s="85">
        <v>0</v>
      </c>
      <c r="F27" s="110">
        <f t="shared" si="1"/>
        <v>10000</v>
      </c>
    </row>
    <row r="28" spans="1:6" x14ac:dyDescent="0.25">
      <c r="A28" s="87" t="s">
        <v>188</v>
      </c>
      <c r="B28" s="88" t="s">
        <v>189</v>
      </c>
      <c r="C28" s="89">
        <v>10</v>
      </c>
      <c r="D28" s="85">
        <v>0</v>
      </c>
      <c r="E28" s="85">
        <v>0</v>
      </c>
      <c r="F28" s="110">
        <f t="shared" si="1"/>
        <v>10</v>
      </c>
    </row>
    <row r="29" spans="1:6" s="27" customFormat="1" x14ac:dyDescent="0.25">
      <c r="A29" s="114" t="s">
        <v>52</v>
      </c>
      <c r="B29" s="115" t="s">
        <v>53</v>
      </c>
      <c r="C29" s="116">
        <f>C30+C31+C32</f>
        <v>0</v>
      </c>
      <c r="D29" s="116">
        <f>D30+D31+D32</f>
        <v>0</v>
      </c>
      <c r="E29" s="116">
        <f>E30+E31+E32</f>
        <v>0</v>
      </c>
      <c r="F29" s="110">
        <f>F30+F31+F32</f>
        <v>0</v>
      </c>
    </row>
    <row r="30" spans="1:6" x14ac:dyDescent="0.25">
      <c r="A30" s="87" t="s">
        <v>102</v>
      </c>
      <c r="B30" s="88" t="s">
        <v>113</v>
      </c>
      <c r="C30" s="85">
        <v>0</v>
      </c>
      <c r="D30" s="85">
        <v>0</v>
      </c>
      <c r="E30" s="85">
        <v>0</v>
      </c>
      <c r="F30" s="110">
        <f>SUM(C30:E30)</f>
        <v>0</v>
      </c>
    </row>
    <row r="31" spans="1:6" x14ac:dyDescent="0.25">
      <c r="A31" s="87" t="s">
        <v>103</v>
      </c>
      <c r="B31" s="88" t="s">
        <v>55</v>
      </c>
      <c r="C31" s="85">
        <v>0</v>
      </c>
      <c r="D31" s="85">
        <v>0</v>
      </c>
      <c r="E31" s="85">
        <v>0</v>
      </c>
      <c r="F31" s="110">
        <f t="shared" si="1"/>
        <v>0</v>
      </c>
    </row>
    <row r="32" spans="1:6" ht="15.75" thickBot="1" x14ac:dyDescent="0.3">
      <c r="A32" s="91" t="s">
        <v>104</v>
      </c>
      <c r="B32" s="92" t="s">
        <v>56</v>
      </c>
      <c r="C32" s="99">
        <v>0</v>
      </c>
      <c r="D32" s="99">
        <v>0</v>
      </c>
      <c r="E32" s="99">
        <v>0</v>
      </c>
      <c r="F32" s="117">
        <f t="shared" si="1"/>
        <v>0</v>
      </c>
    </row>
    <row r="33" spans="1:6" ht="15.75" thickBot="1" x14ac:dyDescent="0.3">
      <c r="A33" s="78" t="s">
        <v>28</v>
      </c>
      <c r="B33" s="79" t="s">
        <v>29</v>
      </c>
      <c r="C33" s="80">
        <f>C29+C24+C22+C17+C26</f>
        <v>336399</v>
      </c>
      <c r="D33" s="80">
        <f>D29+D24+D22+D17</f>
        <v>0</v>
      </c>
      <c r="E33" s="94">
        <f>E29+E24+E22+E17</f>
        <v>0</v>
      </c>
      <c r="F33" s="113">
        <f t="shared" si="1"/>
        <v>336399</v>
      </c>
    </row>
    <row r="34" spans="1:6" x14ac:dyDescent="0.25">
      <c r="A34" s="82"/>
      <c r="B34" s="83"/>
      <c r="C34" s="85"/>
      <c r="D34" s="85"/>
      <c r="E34" s="85"/>
      <c r="F34" s="110"/>
    </row>
    <row r="35" spans="1:6" x14ac:dyDescent="0.25">
      <c r="A35" s="68" t="s">
        <v>30</v>
      </c>
      <c r="B35" s="69" t="s">
        <v>40</v>
      </c>
      <c r="C35" s="85">
        <v>0</v>
      </c>
      <c r="D35" s="85">
        <v>0</v>
      </c>
      <c r="E35" s="85">
        <v>0</v>
      </c>
      <c r="F35" s="110">
        <f t="shared" si="1"/>
        <v>0</v>
      </c>
    </row>
    <row r="36" spans="1:6" x14ac:dyDescent="0.25">
      <c r="A36" s="68" t="s">
        <v>31</v>
      </c>
      <c r="B36" s="69" t="s">
        <v>41</v>
      </c>
      <c r="C36" s="85">
        <v>9582</v>
      </c>
      <c r="D36" s="85">
        <v>0</v>
      </c>
      <c r="E36" s="85">
        <f>E37</f>
        <v>0</v>
      </c>
      <c r="F36" s="110">
        <f t="shared" si="1"/>
        <v>9582</v>
      </c>
    </row>
    <row r="37" spans="1:6" x14ac:dyDescent="0.25">
      <c r="A37" s="87" t="s">
        <v>64</v>
      </c>
      <c r="B37" s="88" t="s">
        <v>57</v>
      </c>
      <c r="C37" s="85">
        <v>2343</v>
      </c>
      <c r="D37" s="85">
        <v>0</v>
      </c>
      <c r="E37" s="85">
        <v>0</v>
      </c>
      <c r="F37" s="110">
        <f t="shared" si="1"/>
        <v>2343</v>
      </c>
    </row>
    <row r="38" spans="1:6" x14ac:dyDescent="0.25">
      <c r="A38" s="68" t="s">
        <v>32</v>
      </c>
      <c r="B38" s="69" t="s">
        <v>42</v>
      </c>
      <c r="C38" s="85">
        <v>3927</v>
      </c>
      <c r="D38" s="85">
        <v>0</v>
      </c>
      <c r="E38" s="85">
        <v>0</v>
      </c>
      <c r="F38" s="110">
        <f t="shared" si="1"/>
        <v>3927</v>
      </c>
    </row>
    <row r="39" spans="1:6" x14ac:dyDescent="0.25">
      <c r="A39" s="68" t="s">
        <v>33</v>
      </c>
      <c r="B39" s="69" t="s">
        <v>43</v>
      </c>
      <c r="C39" s="85">
        <v>18439</v>
      </c>
      <c r="D39" s="85">
        <v>0</v>
      </c>
      <c r="E39" s="85">
        <f>E40+E41+E42</f>
        <v>0</v>
      </c>
      <c r="F39" s="110">
        <f t="shared" si="1"/>
        <v>18439</v>
      </c>
    </row>
    <row r="40" spans="1:6" ht="29.25" customHeight="1" x14ac:dyDescent="0.25">
      <c r="A40" s="87" t="s">
        <v>95</v>
      </c>
      <c r="B40" s="95" t="s">
        <v>61</v>
      </c>
      <c r="C40" s="85">
        <v>0</v>
      </c>
      <c r="D40" s="85">
        <v>0</v>
      </c>
      <c r="E40" s="85">
        <v>0</v>
      </c>
      <c r="F40" s="110">
        <f t="shared" si="1"/>
        <v>0</v>
      </c>
    </row>
    <row r="41" spans="1:6" x14ac:dyDescent="0.25">
      <c r="A41" s="87" t="s">
        <v>62</v>
      </c>
      <c r="B41" s="88" t="s">
        <v>60</v>
      </c>
      <c r="C41" s="85">
        <v>3533</v>
      </c>
      <c r="D41" s="85">
        <v>0</v>
      </c>
      <c r="E41" s="85">
        <v>0</v>
      </c>
      <c r="F41" s="110">
        <f t="shared" si="1"/>
        <v>3533</v>
      </c>
    </row>
    <row r="42" spans="1:6" x14ac:dyDescent="0.25">
      <c r="A42" s="87" t="s">
        <v>63</v>
      </c>
      <c r="B42" s="88" t="s">
        <v>59</v>
      </c>
      <c r="C42" s="85">
        <v>14906</v>
      </c>
      <c r="D42" s="85">
        <v>0</v>
      </c>
      <c r="E42" s="85">
        <v>0</v>
      </c>
      <c r="F42" s="110">
        <f t="shared" si="1"/>
        <v>14906</v>
      </c>
    </row>
    <row r="43" spans="1:6" x14ac:dyDescent="0.25">
      <c r="A43" s="68" t="s">
        <v>34</v>
      </c>
      <c r="B43" s="69" t="s">
        <v>44</v>
      </c>
      <c r="C43" s="85">
        <v>26392</v>
      </c>
      <c r="D43" s="85">
        <v>0</v>
      </c>
      <c r="E43" s="85">
        <f>E44</f>
        <v>0</v>
      </c>
      <c r="F43" s="110">
        <f t="shared" si="1"/>
        <v>26392</v>
      </c>
    </row>
    <row r="44" spans="1:6" x14ac:dyDescent="0.25">
      <c r="A44" s="87" t="s">
        <v>65</v>
      </c>
      <c r="B44" s="88" t="s">
        <v>58</v>
      </c>
      <c r="C44" s="85">
        <v>26392</v>
      </c>
      <c r="D44" s="85">
        <v>0</v>
      </c>
      <c r="E44" s="85">
        <v>0</v>
      </c>
      <c r="F44" s="110">
        <f t="shared" si="1"/>
        <v>26392</v>
      </c>
    </row>
    <row r="45" spans="1:6" x14ac:dyDescent="0.25">
      <c r="A45" s="68" t="s">
        <v>35</v>
      </c>
      <c r="B45" s="69" t="s">
        <v>45</v>
      </c>
      <c r="C45" s="85">
        <v>10774.27</v>
      </c>
      <c r="D45" s="85">
        <v>0</v>
      </c>
      <c r="E45" s="85">
        <v>0</v>
      </c>
      <c r="F45" s="110">
        <f t="shared" si="1"/>
        <v>10774.27</v>
      </c>
    </row>
    <row r="46" spans="1:6" x14ac:dyDescent="0.25">
      <c r="A46" s="68" t="s">
        <v>36</v>
      </c>
      <c r="B46" s="69" t="s">
        <v>46</v>
      </c>
      <c r="C46" s="85">
        <v>0</v>
      </c>
      <c r="D46" s="85">
        <v>0</v>
      </c>
      <c r="E46" s="85">
        <v>0</v>
      </c>
      <c r="F46" s="110">
        <f t="shared" si="1"/>
        <v>0</v>
      </c>
    </row>
    <row r="47" spans="1:6" x14ac:dyDescent="0.25">
      <c r="A47" s="68" t="s">
        <v>37</v>
      </c>
      <c r="B47" s="69" t="s">
        <v>47</v>
      </c>
      <c r="C47" s="85">
        <v>4000</v>
      </c>
      <c r="D47" s="85">
        <v>0</v>
      </c>
      <c r="E47" s="85">
        <v>0</v>
      </c>
      <c r="F47" s="110">
        <f t="shared" si="1"/>
        <v>4000</v>
      </c>
    </row>
    <row r="48" spans="1:6" x14ac:dyDescent="0.25">
      <c r="A48" s="68" t="s">
        <v>38</v>
      </c>
      <c r="B48" s="69" t="s">
        <v>48</v>
      </c>
      <c r="C48" s="85">
        <v>0</v>
      </c>
      <c r="D48" s="85">
        <v>0</v>
      </c>
      <c r="E48" s="85">
        <v>0</v>
      </c>
      <c r="F48" s="110">
        <f t="shared" si="1"/>
        <v>0</v>
      </c>
    </row>
    <row r="49" spans="1:6" ht="15.75" thickBot="1" x14ac:dyDescent="0.3">
      <c r="A49" s="72" t="s">
        <v>39</v>
      </c>
      <c r="B49" s="73" t="s">
        <v>49</v>
      </c>
      <c r="C49" s="99">
        <v>0</v>
      </c>
      <c r="D49" s="99">
        <v>0</v>
      </c>
      <c r="E49" s="99">
        <v>0</v>
      </c>
      <c r="F49" s="117">
        <f t="shared" si="1"/>
        <v>0</v>
      </c>
    </row>
    <row r="50" spans="1:6" ht="15.75" thickBot="1" x14ac:dyDescent="0.3">
      <c r="A50" s="78" t="s">
        <v>50</v>
      </c>
      <c r="B50" s="79" t="s">
        <v>51</v>
      </c>
      <c r="C50" s="80">
        <f>C35+C36+C38+C39+C43+C45+C46+C47+C48+C49</f>
        <v>73114.27</v>
      </c>
      <c r="D50" s="80">
        <f>D35+D36+D38+D39+D43+D45+D46+D47+D48+D49</f>
        <v>0</v>
      </c>
      <c r="E50" s="94">
        <f>E35+E36+E38+E39+E43+E45+E46+E47+E48+E49</f>
        <v>0</v>
      </c>
      <c r="F50" s="113">
        <f t="shared" si="1"/>
        <v>73114.27</v>
      </c>
    </row>
    <row r="51" spans="1:6" x14ac:dyDescent="0.25">
      <c r="A51" s="82"/>
      <c r="B51" s="83"/>
      <c r="C51" s="85"/>
      <c r="D51" s="85"/>
      <c r="E51" s="85"/>
      <c r="F51" s="110"/>
    </row>
    <row r="52" spans="1:6" x14ac:dyDescent="0.25">
      <c r="A52" s="68" t="s">
        <v>66</v>
      </c>
      <c r="B52" s="69" t="s">
        <v>71</v>
      </c>
      <c r="C52" s="85">
        <v>0</v>
      </c>
      <c r="D52" s="85">
        <v>0</v>
      </c>
      <c r="E52" s="85">
        <v>0</v>
      </c>
      <c r="F52" s="110">
        <f t="shared" si="1"/>
        <v>0</v>
      </c>
    </row>
    <row r="53" spans="1:6" x14ac:dyDescent="0.25">
      <c r="A53" s="68" t="s">
        <v>67</v>
      </c>
      <c r="B53" s="69" t="s">
        <v>110</v>
      </c>
      <c r="C53" s="85">
        <v>0</v>
      </c>
      <c r="D53" s="85">
        <v>0</v>
      </c>
      <c r="E53" s="85">
        <v>0</v>
      </c>
      <c r="F53" s="110">
        <f t="shared" si="1"/>
        <v>0</v>
      </c>
    </row>
    <row r="54" spans="1:6" ht="15.75" thickBot="1" x14ac:dyDescent="0.3">
      <c r="A54" s="72" t="s">
        <v>68</v>
      </c>
      <c r="B54" s="73" t="s">
        <v>72</v>
      </c>
      <c r="C54" s="85">
        <v>0</v>
      </c>
      <c r="D54" s="85">
        <v>0</v>
      </c>
      <c r="E54" s="99">
        <v>0</v>
      </c>
      <c r="F54" s="117">
        <f t="shared" si="1"/>
        <v>0</v>
      </c>
    </row>
    <row r="55" spans="1:6" ht="15.75" thickBot="1" x14ac:dyDescent="0.3">
      <c r="A55" s="78" t="s">
        <v>69</v>
      </c>
      <c r="B55" s="79" t="s">
        <v>70</v>
      </c>
      <c r="C55" s="80">
        <f>SUM(C52:C54)</f>
        <v>0</v>
      </c>
      <c r="D55" s="80">
        <f>SUM(D52:D54)</f>
        <v>0</v>
      </c>
      <c r="E55" s="94">
        <f>SUM(E52:E54)</f>
        <v>0</v>
      </c>
      <c r="F55" s="113">
        <f t="shared" si="1"/>
        <v>0</v>
      </c>
    </row>
    <row r="56" spans="1:6" ht="15.75" thickBot="1" x14ac:dyDescent="0.3">
      <c r="A56" s="96"/>
      <c r="B56" s="97"/>
      <c r="C56" s="99"/>
      <c r="D56" s="99"/>
      <c r="E56" s="99"/>
      <c r="F56" s="117"/>
    </row>
    <row r="57" spans="1:6" ht="16.5" thickBot="1" x14ac:dyDescent="0.3">
      <c r="A57" s="140" t="s">
        <v>107</v>
      </c>
      <c r="B57" s="141"/>
      <c r="C57" s="100">
        <f>C55+C50+C33+C15</f>
        <v>580967.27</v>
      </c>
      <c r="D57" s="100">
        <f>D55+D50+D33+D15</f>
        <v>0</v>
      </c>
      <c r="E57" s="101">
        <f>E55+E50+E33+E15</f>
        <v>0</v>
      </c>
      <c r="F57" s="118">
        <f>F55+F50+F33+F15</f>
        <v>580967.27</v>
      </c>
    </row>
    <row r="58" spans="1:6" x14ac:dyDescent="0.25">
      <c r="A58" s="82"/>
      <c r="B58" s="83"/>
      <c r="C58" s="85"/>
      <c r="D58" s="85"/>
      <c r="E58" s="85"/>
      <c r="F58" s="110"/>
    </row>
    <row r="59" spans="1:6" x14ac:dyDescent="0.25">
      <c r="A59" s="68" t="s">
        <v>73</v>
      </c>
      <c r="B59" s="69" t="s">
        <v>84</v>
      </c>
      <c r="C59" s="85">
        <v>0</v>
      </c>
      <c r="D59" s="85">
        <v>0</v>
      </c>
      <c r="E59" s="85">
        <v>0</v>
      </c>
      <c r="F59" s="110">
        <f t="shared" si="1"/>
        <v>0</v>
      </c>
    </row>
    <row r="60" spans="1:6" x14ac:dyDescent="0.25">
      <c r="A60" s="68" t="s">
        <v>74</v>
      </c>
      <c r="B60" s="69" t="s">
        <v>85</v>
      </c>
      <c r="C60" s="85">
        <v>0</v>
      </c>
      <c r="D60" s="85">
        <v>0</v>
      </c>
      <c r="E60" s="85">
        <v>0</v>
      </c>
      <c r="F60" s="110">
        <f t="shared" si="1"/>
        <v>0</v>
      </c>
    </row>
    <row r="61" spans="1:6" x14ac:dyDescent="0.25">
      <c r="A61" s="68" t="s">
        <v>75</v>
      </c>
      <c r="B61" s="69" t="s">
        <v>86</v>
      </c>
      <c r="C61" s="85">
        <v>0</v>
      </c>
      <c r="D61" s="85">
        <v>0</v>
      </c>
      <c r="E61" s="85">
        <v>0</v>
      </c>
      <c r="F61" s="110">
        <f t="shared" si="1"/>
        <v>0</v>
      </c>
    </row>
    <row r="62" spans="1:6" x14ac:dyDescent="0.25">
      <c r="A62" s="68" t="s">
        <v>76</v>
      </c>
      <c r="B62" s="69" t="s">
        <v>87</v>
      </c>
      <c r="C62" s="85">
        <v>0</v>
      </c>
      <c r="D62" s="85">
        <v>0</v>
      </c>
      <c r="E62" s="85">
        <v>0</v>
      </c>
      <c r="F62" s="110">
        <f t="shared" si="1"/>
        <v>0</v>
      </c>
    </row>
    <row r="63" spans="1:6" x14ac:dyDescent="0.25">
      <c r="A63" s="68" t="s">
        <v>77</v>
      </c>
      <c r="B63" s="69" t="s">
        <v>88</v>
      </c>
      <c r="C63" s="85">
        <v>0</v>
      </c>
      <c r="D63" s="85">
        <v>0</v>
      </c>
      <c r="E63" s="85">
        <v>0</v>
      </c>
      <c r="F63" s="110">
        <f t="shared" si="1"/>
        <v>0</v>
      </c>
    </row>
    <row r="64" spans="1:6" x14ac:dyDescent="0.25">
      <c r="A64" s="68" t="s">
        <v>78</v>
      </c>
      <c r="B64" s="69" t="s">
        <v>91</v>
      </c>
      <c r="C64" s="85">
        <v>0</v>
      </c>
      <c r="D64" s="85">
        <v>0</v>
      </c>
      <c r="E64" s="85">
        <v>0</v>
      </c>
      <c r="F64" s="110">
        <f t="shared" si="1"/>
        <v>0</v>
      </c>
    </row>
    <row r="65" spans="1:6" x14ac:dyDescent="0.25">
      <c r="A65" s="68" t="s">
        <v>79</v>
      </c>
      <c r="B65" s="69" t="s">
        <v>89</v>
      </c>
      <c r="C65" s="85">
        <v>0</v>
      </c>
      <c r="D65" s="85">
        <v>0</v>
      </c>
      <c r="E65" s="85">
        <v>0</v>
      </c>
      <c r="F65" s="110">
        <f t="shared" si="1"/>
        <v>0</v>
      </c>
    </row>
    <row r="66" spans="1:6" x14ac:dyDescent="0.25">
      <c r="A66" s="68" t="s">
        <v>80</v>
      </c>
      <c r="B66" s="69" t="s">
        <v>90</v>
      </c>
      <c r="C66" s="85">
        <v>0</v>
      </c>
      <c r="D66" s="85">
        <v>0</v>
      </c>
      <c r="E66" s="85">
        <v>0</v>
      </c>
      <c r="F66" s="110">
        <f t="shared" si="1"/>
        <v>0</v>
      </c>
    </row>
    <row r="67" spans="1:6" x14ac:dyDescent="0.25">
      <c r="A67" s="68" t="s">
        <v>81</v>
      </c>
      <c r="B67" s="69" t="s">
        <v>83</v>
      </c>
      <c r="C67" s="85">
        <v>0</v>
      </c>
      <c r="D67" s="85">
        <v>0</v>
      </c>
      <c r="E67" s="85">
        <v>0</v>
      </c>
      <c r="F67" s="110">
        <f t="shared" si="1"/>
        <v>0</v>
      </c>
    </row>
    <row r="68" spans="1:6" ht="15.75" thickBot="1" x14ac:dyDescent="0.3">
      <c r="A68" s="72" t="s">
        <v>82</v>
      </c>
      <c r="B68" s="73" t="s">
        <v>108</v>
      </c>
      <c r="C68" s="85">
        <v>0</v>
      </c>
      <c r="D68" s="85">
        <v>0</v>
      </c>
      <c r="E68" s="99">
        <v>0</v>
      </c>
      <c r="F68" s="117">
        <f t="shared" si="1"/>
        <v>0</v>
      </c>
    </row>
    <row r="69" spans="1:6" ht="15.75" thickBot="1" x14ac:dyDescent="0.3">
      <c r="A69" s="78" t="s">
        <v>92</v>
      </c>
      <c r="B69" s="79" t="s">
        <v>93</v>
      </c>
      <c r="C69" s="80">
        <f>SUM(C59:C68)</f>
        <v>0</v>
      </c>
      <c r="D69" s="80">
        <f>SUM(D59:D68)</f>
        <v>0</v>
      </c>
      <c r="E69" s="94">
        <f>SUM(E59:E68)</f>
        <v>0</v>
      </c>
      <c r="F69" s="113">
        <f t="shared" si="1"/>
        <v>0</v>
      </c>
    </row>
    <row r="70" spans="1:6" ht="15.75" thickBot="1" x14ac:dyDescent="0.3">
      <c r="A70" s="96"/>
      <c r="B70" s="97"/>
      <c r="C70" s="99"/>
      <c r="D70" s="99"/>
      <c r="E70" s="99"/>
      <c r="F70" s="117"/>
    </row>
    <row r="71" spans="1:6" ht="16.5" thickBot="1" x14ac:dyDescent="0.3">
      <c r="A71" s="142" t="s">
        <v>94</v>
      </c>
      <c r="B71" s="143"/>
      <c r="C71" s="100">
        <f>C69+C57</f>
        <v>580967.27</v>
      </c>
      <c r="D71" s="100">
        <f>D69+D57</f>
        <v>0</v>
      </c>
      <c r="E71" s="101">
        <f>E69+E57</f>
        <v>0</v>
      </c>
      <c r="F71" s="118">
        <f>F69+F57</f>
        <v>580967.27</v>
      </c>
    </row>
    <row r="72" spans="1:6" x14ac:dyDescent="0.25">
      <c r="A72" s="132" t="s">
        <v>179</v>
      </c>
    </row>
  </sheetData>
  <mergeCells count="3">
    <mergeCell ref="A57:B57"/>
    <mergeCell ref="A71:B71"/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85" zoomScaleNormal="85" workbookViewId="0">
      <selection activeCell="D14" sqref="D14"/>
    </sheetView>
  </sheetViews>
  <sheetFormatPr defaultRowHeight="15" x14ac:dyDescent="0.25"/>
  <cols>
    <col min="1" max="1" width="9.85546875" style="56" customWidth="1"/>
    <col min="2" max="2" width="44" style="56" customWidth="1"/>
    <col min="3" max="3" width="13.85546875" style="57" customWidth="1"/>
    <col min="4" max="4" width="11.7109375" style="57" customWidth="1"/>
    <col min="5" max="5" width="11" style="57" customWidth="1"/>
    <col min="6" max="6" width="11.7109375" style="57" customWidth="1"/>
    <col min="7" max="7" width="10.5703125" style="57" customWidth="1"/>
  </cols>
  <sheetData>
    <row r="1" spans="1:9" x14ac:dyDescent="0.25">
      <c r="G1" s="58" t="s">
        <v>164</v>
      </c>
    </row>
    <row r="2" spans="1:9" x14ac:dyDescent="0.25">
      <c r="A2" s="144" t="s">
        <v>178</v>
      </c>
      <c r="B2" s="144"/>
      <c r="C2" s="144"/>
      <c r="D2" s="144"/>
      <c r="E2" s="144"/>
      <c r="F2" s="144"/>
      <c r="G2" s="144"/>
    </row>
    <row r="3" spans="1:9" x14ac:dyDescent="0.25">
      <c r="A3" s="144" t="s">
        <v>121</v>
      </c>
      <c r="B3" s="144"/>
      <c r="C3" s="144"/>
      <c r="D3" s="144"/>
      <c r="E3" s="144"/>
      <c r="F3" s="144"/>
      <c r="G3" s="144"/>
    </row>
    <row r="4" spans="1:9" ht="15.75" thickBot="1" x14ac:dyDescent="0.3">
      <c r="G4" s="59" t="s">
        <v>105</v>
      </c>
    </row>
    <row r="5" spans="1:9" ht="32.25" customHeight="1" thickBot="1" x14ac:dyDescent="0.3">
      <c r="A5" s="60" t="s">
        <v>2</v>
      </c>
      <c r="B5" s="61" t="s">
        <v>0</v>
      </c>
      <c r="C5" s="62" t="s">
        <v>125</v>
      </c>
      <c r="D5" s="62" t="s">
        <v>124</v>
      </c>
      <c r="E5" s="62" t="s">
        <v>122</v>
      </c>
      <c r="F5" s="62" t="s">
        <v>123</v>
      </c>
      <c r="G5" s="63" t="s">
        <v>1</v>
      </c>
    </row>
    <row r="6" spans="1:9" x14ac:dyDescent="0.25">
      <c r="A6" s="64" t="s">
        <v>3</v>
      </c>
      <c r="B6" s="65" t="s">
        <v>4</v>
      </c>
      <c r="C6" s="66">
        <f>52417+136</f>
        <v>52553</v>
      </c>
      <c r="D6" s="66">
        <v>0</v>
      </c>
      <c r="E6" s="66">
        <v>0</v>
      </c>
      <c r="F6" s="66">
        <v>0</v>
      </c>
      <c r="G6" s="67">
        <f>SUM(C6:F6)</f>
        <v>52553</v>
      </c>
    </row>
    <row r="7" spans="1:9" x14ac:dyDescent="0.25">
      <c r="A7" s="68" t="s">
        <v>5</v>
      </c>
      <c r="B7" s="69" t="s">
        <v>109</v>
      </c>
      <c r="C7" s="70">
        <v>65078</v>
      </c>
      <c r="D7" s="70">
        <v>0</v>
      </c>
      <c r="E7" s="70">
        <v>0</v>
      </c>
      <c r="F7" s="70">
        <v>0</v>
      </c>
      <c r="G7" s="71">
        <f t="shared" ref="G7:G70" si="0">SUM(C7:F7)</f>
        <v>65078</v>
      </c>
    </row>
    <row r="8" spans="1:9" x14ac:dyDescent="0.25">
      <c r="A8" s="68" t="s">
        <v>7</v>
      </c>
      <c r="B8" s="69" t="s">
        <v>8</v>
      </c>
      <c r="C8" s="70">
        <v>39119</v>
      </c>
      <c r="D8" s="70">
        <v>0</v>
      </c>
      <c r="E8" s="70">
        <v>0</v>
      </c>
      <c r="F8" s="70">
        <v>0</v>
      </c>
      <c r="G8" s="71">
        <f t="shared" si="0"/>
        <v>39119</v>
      </c>
    </row>
    <row r="9" spans="1:9" x14ac:dyDescent="0.25">
      <c r="A9" s="68" t="s">
        <v>9</v>
      </c>
      <c r="B9" s="69" t="s">
        <v>10</v>
      </c>
      <c r="C9" s="70">
        <v>4178</v>
      </c>
      <c r="D9" s="70">
        <v>0</v>
      </c>
      <c r="E9" s="70">
        <v>0</v>
      </c>
      <c r="F9" s="70">
        <v>0</v>
      </c>
      <c r="G9" s="71">
        <f t="shared" si="0"/>
        <v>4178</v>
      </c>
    </row>
    <row r="10" spans="1:9" x14ac:dyDescent="0.25">
      <c r="A10" s="68" t="s">
        <v>11</v>
      </c>
      <c r="B10" s="69" t="s">
        <v>12</v>
      </c>
      <c r="C10" s="70">
        <v>0</v>
      </c>
      <c r="D10" s="70">
        <v>0</v>
      </c>
      <c r="E10" s="70">
        <v>0</v>
      </c>
      <c r="F10" s="70">
        <v>0</v>
      </c>
      <c r="G10" s="71">
        <f t="shared" si="0"/>
        <v>0</v>
      </c>
    </row>
    <row r="11" spans="1:9" x14ac:dyDescent="0.25">
      <c r="A11" s="72" t="s">
        <v>13</v>
      </c>
      <c r="B11" s="73" t="s">
        <v>14</v>
      </c>
      <c r="C11" s="74">
        <v>0</v>
      </c>
      <c r="D11" s="74">
        <v>0</v>
      </c>
      <c r="E11" s="74">
        <v>0</v>
      </c>
      <c r="F11" s="74">
        <v>0</v>
      </c>
      <c r="G11" s="75">
        <f t="shared" si="0"/>
        <v>0</v>
      </c>
    </row>
    <row r="12" spans="1:9" x14ac:dyDescent="0.25">
      <c r="A12" s="68" t="s">
        <v>166</v>
      </c>
      <c r="B12" s="69" t="s">
        <v>167</v>
      </c>
      <c r="C12" s="70">
        <v>0</v>
      </c>
      <c r="D12" s="74">
        <v>0</v>
      </c>
      <c r="E12" s="74">
        <v>0</v>
      </c>
      <c r="F12" s="74">
        <v>0</v>
      </c>
      <c r="G12" s="76">
        <f t="shared" si="0"/>
        <v>0</v>
      </c>
    </row>
    <row r="13" spans="1:9" x14ac:dyDescent="0.25">
      <c r="A13" s="68" t="s">
        <v>168</v>
      </c>
      <c r="B13" s="69" t="s">
        <v>172</v>
      </c>
      <c r="C13" s="70">
        <v>0</v>
      </c>
      <c r="D13" s="74">
        <v>0</v>
      </c>
      <c r="E13" s="74">
        <v>0</v>
      </c>
      <c r="F13" s="74">
        <v>0</v>
      </c>
      <c r="G13" s="76">
        <f t="shared" si="0"/>
        <v>0</v>
      </c>
    </row>
    <row r="14" spans="1:9" x14ac:dyDescent="0.25">
      <c r="A14" s="68" t="s">
        <v>169</v>
      </c>
      <c r="B14" s="69" t="s">
        <v>173</v>
      </c>
      <c r="C14" s="70">
        <v>0</v>
      </c>
      <c r="D14" s="74">
        <v>0</v>
      </c>
      <c r="E14" s="74">
        <v>0</v>
      </c>
      <c r="F14" s="74">
        <v>0</v>
      </c>
      <c r="G14" s="76">
        <f t="shared" si="0"/>
        <v>0</v>
      </c>
    </row>
    <row r="15" spans="1:9" ht="15.75" thickBot="1" x14ac:dyDescent="0.3">
      <c r="A15" s="72" t="s">
        <v>170</v>
      </c>
      <c r="B15" s="73" t="s">
        <v>171</v>
      </c>
      <c r="C15" s="74">
        <f>10333+193</f>
        <v>10526</v>
      </c>
      <c r="D15" s="74">
        <v>0</v>
      </c>
      <c r="E15" s="74">
        <v>0</v>
      </c>
      <c r="F15" s="74">
        <v>0</v>
      </c>
      <c r="G15" s="77">
        <f t="shared" si="0"/>
        <v>10526</v>
      </c>
    </row>
    <row r="16" spans="1:9" ht="15.75" thickBot="1" x14ac:dyDescent="0.3">
      <c r="A16" s="78" t="s">
        <v>15</v>
      </c>
      <c r="B16" s="79" t="s">
        <v>16</v>
      </c>
      <c r="C16" s="80">
        <f>SUM(C6:C15)</f>
        <v>171454</v>
      </c>
      <c r="D16" s="80">
        <f>SUM(D6:D15)</f>
        <v>0</v>
      </c>
      <c r="E16" s="80">
        <f>SUM(E6:E15)</f>
        <v>0</v>
      </c>
      <c r="F16" s="80">
        <f>SUM(F6:F15)</f>
        <v>0</v>
      </c>
      <c r="G16" s="113">
        <f>SUM(G6:G15)</f>
        <v>171454</v>
      </c>
      <c r="I16" t="s">
        <v>112</v>
      </c>
    </row>
    <row r="17" spans="1:7" x14ac:dyDescent="0.25">
      <c r="A17" s="82"/>
      <c r="B17" s="83"/>
      <c r="C17" s="84"/>
      <c r="D17" s="84"/>
      <c r="E17" s="84"/>
      <c r="F17" s="85"/>
      <c r="G17" s="71"/>
    </row>
    <row r="18" spans="1:7" x14ac:dyDescent="0.25">
      <c r="A18" s="68" t="s">
        <v>17</v>
      </c>
      <c r="B18" s="69" t="s">
        <v>18</v>
      </c>
      <c r="C18" s="70">
        <f>C19+C20+C21+C22</f>
        <v>226389</v>
      </c>
      <c r="D18" s="70">
        <f>D19+D20+D21+D22</f>
        <v>0</v>
      </c>
      <c r="E18" s="70">
        <f>E19+E20+E21+E22</f>
        <v>0</v>
      </c>
      <c r="F18" s="86">
        <f>F19+F20+F21+F22</f>
        <v>0</v>
      </c>
      <c r="G18" s="71">
        <f t="shared" si="0"/>
        <v>226389</v>
      </c>
    </row>
    <row r="19" spans="1:7" x14ac:dyDescent="0.25">
      <c r="A19" s="87" t="s">
        <v>96</v>
      </c>
      <c r="B19" s="88" t="s">
        <v>111</v>
      </c>
      <c r="C19" s="89">
        <v>100000</v>
      </c>
      <c r="D19" s="89">
        <v>0</v>
      </c>
      <c r="E19" s="89">
        <v>0</v>
      </c>
      <c r="F19" s="90">
        <v>0</v>
      </c>
      <c r="G19" s="71">
        <f t="shared" si="0"/>
        <v>100000</v>
      </c>
    </row>
    <row r="20" spans="1:7" x14ac:dyDescent="0.25">
      <c r="A20" s="87" t="s">
        <v>97</v>
      </c>
      <c r="B20" s="88" t="s">
        <v>24</v>
      </c>
      <c r="C20" s="89">
        <v>126329</v>
      </c>
      <c r="D20" s="89">
        <v>0</v>
      </c>
      <c r="E20" s="89">
        <v>0</v>
      </c>
      <c r="F20" s="90">
        <v>0</v>
      </c>
      <c r="G20" s="71">
        <f t="shared" si="0"/>
        <v>126329</v>
      </c>
    </row>
    <row r="21" spans="1:7" x14ac:dyDescent="0.25">
      <c r="A21" s="87" t="s">
        <v>98</v>
      </c>
      <c r="B21" s="88" t="s">
        <v>23</v>
      </c>
      <c r="C21" s="89">
        <v>0</v>
      </c>
      <c r="D21" s="89">
        <v>0</v>
      </c>
      <c r="E21" s="89">
        <v>0</v>
      </c>
      <c r="F21" s="90">
        <v>0</v>
      </c>
      <c r="G21" s="71">
        <f t="shared" si="0"/>
        <v>0</v>
      </c>
    </row>
    <row r="22" spans="1:7" x14ac:dyDescent="0.25">
      <c r="A22" s="87" t="s">
        <v>99</v>
      </c>
      <c r="B22" s="88" t="s">
        <v>22</v>
      </c>
      <c r="C22" s="89">
        <v>60</v>
      </c>
      <c r="D22" s="89">
        <v>0</v>
      </c>
      <c r="E22" s="89">
        <v>0</v>
      </c>
      <c r="F22" s="90">
        <v>0</v>
      </c>
      <c r="G22" s="71">
        <f t="shared" si="0"/>
        <v>60</v>
      </c>
    </row>
    <row r="23" spans="1:7" x14ac:dyDescent="0.25">
      <c r="A23" s="68" t="s">
        <v>19</v>
      </c>
      <c r="B23" s="69" t="s">
        <v>20</v>
      </c>
      <c r="C23" s="70">
        <f>C24</f>
        <v>90000</v>
      </c>
      <c r="D23" s="70">
        <f>D24</f>
        <v>0</v>
      </c>
      <c r="E23" s="70">
        <f>E24</f>
        <v>0</v>
      </c>
      <c r="F23" s="86">
        <f>F24</f>
        <v>0</v>
      </c>
      <c r="G23" s="71">
        <f t="shared" si="0"/>
        <v>90000</v>
      </c>
    </row>
    <row r="24" spans="1:7" x14ac:dyDescent="0.25">
      <c r="A24" s="87" t="s">
        <v>100</v>
      </c>
      <c r="B24" s="88" t="s">
        <v>21</v>
      </c>
      <c r="C24" s="89">
        <v>90000</v>
      </c>
      <c r="D24" s="89">
        <v>0</v>
      </c>
      <c r="E24" s="89">
        <v>0</v>
      </c>
      <c r="F24" s="90">
        <v>0</v>
      </c>
      <c r="G24" s="71">
        <f t="shared" si="0"/>
        <v>90000</v>
      </c>
    </row>
    <row r="25" spans="1:7" x14ac:dyDescent="0.25">
      <c r="A25" s="68" t="s">
        <v>25</v>
      </c>
      <c r="B25" s="69" t="s">
        <v>26</v>
      </c>
      <c r="C25" s="70">
        <f>C26</f>
        <v>10000</v>
      </c>
      <c r="D25" s="70">
        <f>D26</f>
        <v>0</v>
      </c>
      <c r="E25" s="70">
        <f>E26</f>
        <v>0</v>
      </c>
      <c r="F25" s="86">
        <f>F26</f>
        <v>0</v>
      </c>
      <c r="G25" s="71">
        <f t="shared" si="0"/>
        <v>10000</v>
      </c>
    </row>
    <row r="26" spans="1:7" x14ac:dyDescent="0.25">
      <c r="A26" s="87" t="s">
        <v>101</v>
      </c>
      <c r="B26" s="88" t="s">
        <v>27</v>
      </c>
      <c r="C26" s="89">
        <v>10000</v>
      </c>
      <c r="D26" s="89">
        <v>0</v>
      </c>
      <c r="E26" s="89">
        <v>0</v>
      </c>
      <c r="F26" s="90">
        <v>0</v>
      </c>
      <c r="G26" s="71">
        <f t="shared" si="0"/>
        <v>10000</v>
      </c>
    </row>
    <row r="27" spans="1:7" x14ac:dyDescent="0.25">
      <c r="A27" s="136" t="s">
        <v>184</v>
      </c>
      <c r="B27" s="137" t="s">
        <v>185</v>
      </c>
      <c r="C27" s="139">
        <f>C28+C29</f>
        <v>10010</v>
      </c>
      <c r="D27" s="89"/>
      <c r="E27" s="89"/>
      <c r="F27" s="90"/>
      <c r="G27" s="71">
        <f t="shared" si="0"/>
        <v>10010</v>
      </c>
    </row>
    <row r="28" spans="1:7" x14ac:dyDescent="0.25">
      <c r="A28" s="87" t="s">
        <v>186</v>
      </c>
      <c r="B28" s="88" t="s">
        <v>187</v>
      </c>
      <c r="C28" s="89">
        <v>10000</v>
      </c>
      <c r="D28" s="89"/>
      <c r="E28" s="89"/>
      <c r="F28" s="90"/>
      <c r="G28" s="71">
        <f t="shared" si="0"/>
        <v>10000</v>
      </c>
    </row>
    <row r="29" spans="1:7" x14ac:dyDescent="0.25">
      <c r="A29" s="87" t="s">
        <v>188</v>
      </c>
      <c r="B29" s="88" t="s">
        <v>189</v>
      </c>
      <c r="C29" s="89">
        <v>10</v>
      </c>
      <c r="D29" s="89"/>
      <c r="E29" s="89"/>
      <c r="F29" s="90"/>
      <c r="G29" s="71">
        <f t="shared" si="0"/>
        <v>10</v>
      </c>
    </row>
    <row r="30" spans="1:7" x14ac:dyDescent="0.25">
      <c r="A30" s="68" t="s">
        <v>52</v>
      </c>
      <c r="B30" s="69" t="s">
        <v>53</v>
      </c>
      <c r="C30" s="70">
        <f>C31+C32+C33</f>
        <v>0</v>
      </c>
      <c r="D30" s="70">
        <f>D31+D32+D33</f>
        <v>0</v>
      </c>
      <c r="E30" s="70">
        <f>E31+E32+E33</f>
        <v>0</v>
      </c>
      <c r="F30" s="86">
        <f>F31+F32+F33</f>
        <v>0</v>
      </c>
      <c r="G30" s="71">
        <f t="shared" si="0"/>
        <v>0</v>
      </c>
    </row>
    <row r="31" spans="1:7" x14ac:dyDescent="0.25">
      <c r="A31" s="87" t="s">
        <v>102</v>
      </c>
      <c r="B31" s="88" t="s">
        <v>54</v>
      </c>
      <c r="C31" s="89">
        <v>0</v>
      </c>
      <c r="D31" s="89">
        <v>0</v>
      </c>
      <c r="E31" s="89">
        <v>0</v>
      </c>
      <c r="F31" s="90">
        <v>0</v>
      </c>
      <c r="G31" s="71">
        <f t="shared" si="0"/>
        <v>0</v>
      </c>
    </row>
    <row r="32" spans="1:7" x14ac:dyDescent="0.25">
      <c r="A32" s="87" t="s">
        <v>103</v>
      </c>
      <c r="B32" s="88" t="s">
        <v>55</v>
      </c>
      <c r="C32" s="89">
        <v>0</v>
      </c>
      <c r="D32" s="89">
        <v>0</v>
      </c>
      <c r="E32" s="89">
        <v>0</v>
      </c>
      <c r="F32" s="90">
        <v>0</v>
      </c>
      <c r="G32" s="71">
        <f t="shared" si="0"/>
        <v>0</v>
      </c>
    </row>
    <row r="33" spans="1:7" ht="15.75" thickBot="1" x14ac:dyDescent="0.3">
      <c r="A33" s="91" t="s">
        <v>104</v>
      </c>
      <c r="B33" s="92" t="s">
        <v>56</v>
      </c>
      <c r="C33" s="93">
        <v>0</v>
      </c>
      <c r="D33" s="89">
        <v>0</v>
      </c>
      <c r="E33" s="89">
        <v>0</v>
      </c>
      <c r="F33" s="90">
        <v>0</v>
      </c>
      <c r="G33" s="75">
        <f t="shared" si="0"/>
        <v>0</v>
      </c>
    </row>
    <row r="34" spans="1:7" ht="15.75" thickBot="1" x14ac:dyDescent="0.3">
      <c r="A34" s="78" t="s">
        <v>28</v>
      </c>
      <c r="B34" s="79" t="s">
        <v>29</v>
      </c>
      <c r="C34" s="80">
        <f>C25+C23+C18+C30+C27</f>
        <v>336399</v>
      </c>
      <c r="D34" s="80">
        <f>D25+D23+D18+D30</f>
        <v>0</v>
      </c>
      <c r="E34" s="80">
        <f>E25+E23+E18+E30</f>
        <v>0</v>
      </c>
      <c r="F34" s="94">
        <f>F25+F23+F18+F30</f>
        <v>0</v>
      </c>
      <c r="G34" s="81">
        <f t="shared" si="0"/>
        <v>336399</v>
      </c>
    </row>
    <row r="35" spans="1:7" x14ac:dyDescent="0.25">
      <c r="A35" s="82"/>
      <c r="B35" s="83"/>
      <c r="C35" s="84"/>
      <c r="D35" s="84"/>
      <c r="E35" s="84"/>
      <c r="F35" s="85"/>
      <c r="G35" s="71"/>
    </row>
    <row r="36" spans="1:7" x14ac:dyDescent="0.25">
      <c r="A36" s="68" t="s">
        <v>30</v>
      </c>
      <c r="B36" s="69" t="s">
        <v>40</v>
      </c>
      <c r="C36" s="70">
        <v>0</v>
      </c>
      <c r="D36" s="70">
        <v>0</v>
      </c>
      <c r="E36" s="70">
        <v>0</v>
      </c>
      <c r="F36" s="86">
        <v>0</v>
      </c>
      <c r="G36" s="71">
        <f t="shared" si="0"/>
        <v>0</v>
      </c>
    </row>
    <row r="37" spans="1:7" x14ac:dyDescent="0.25">
      <c r="A37" s="68" t="s">
        <v>31</v>
      </c>
      <c r="B37" s="69" t="s">
        <v>41</v>
      </c>
      <c r="C37" s="70">
        <f>215+2000</f>
        <v>2215</v>
      </c>
      <c r="D37" s="70">
        <v>3500</v>
      </c>
      <c r="E37" s="70">
        <f>2343+24</f>
        <v>2367</v>
      </c>
      <c r="F37" s="70">
        <v>1500</v>
      </c>
      <c r="G37" s="71">
        <f t="shared" si="0"/>
        <v>9582</v>
      </c>
    </row>
    <row r="38" spans="1:7" x14ac:dyDescent="0.25">
      <c r="A38" s="87" t="s">
        <v>64</v>
      </c>
      <c r="B38" s="88" t="s">
        <v>57</v>
      </c>
      <c r="C38" s="89">
        <v>0</v>
      </c>
      <c r="D38" s="89">
        <v>0</v>
      </c>
      <c r="E38" s="89">
        <v>2343</v>
      </c>
      <c r="F38" s="89">
        <v>0</v>
      </c>
      <c r="G38" s="71">
        <f t="shared" si="0"/>
        <v>2343</v>
      </c>
    </row>
    <row r="39" spans="1:7" x14ac:dyDescent="0.25">
      <c r="A39" s="68" t="s">
        <v>32</v>
      </c>
      <c r="B39" s="69" t="s">
        <v>42</v>
      </c>
      <c r="C39" s="70">
        <f>2215+858+300+70</f>
        <v>3443</v>
      </c>
      <c r="D39" s="70">
        <v>0</v>
      </c>
      <c r="E39" s="70">
        <v>484</v>
      </c>
      <c r="F39" s="70">
        <v>0</v>
      </c>
      <c r="G39" s="71">
        <f t="shared" si="0"/>
        <v>3927</v>
      </c>
    </row>
    <row r="40" spans="1:7" x14ac:dyDescent="0.25">
      <c r="A40" s="68" t="s">
        <v>33</v>
      </c>
      <c r="B40" s="69" t="s">
        <v>43</v>
      </c>
      <c r="C40" s="70">
        <f>C41+C42+C43</f>
        <v>17039</v>
      </c>
      <c r="D40" s="70">
        <f>D41+D42+D43</f>
        <v>0</v>
      </c>
      <c r="E40" s="70">
        <f>E41+E42+E43</f>
        <v>900</v>
      </c>
      <c r="F40" s="70">
        <f>F41+F42+F43</f>
        <v>500</v>
      </c>
      <c r="G40" s="71">
        <f t="shared" si="0"/>
        <v>18439</v>
      </c>
    </row>
    <row r="41" spans="1:7" ht="29.25" customHeight="1" x14ac:dyDescent="0.25">
      <c r="A41" s="87" t="s">
        <v>95</v>
      </c>
      <c r="B41" s="95" t="s">
        <v>61</v>
      </c>
      <c r="C41" s="89">
        <v>0</v>
      </c>
      <c r="D41" s="89">
        <v>0</v>
      </c>
      <c r="E41" s="89">
        <v>0</v>
      </c>
      <c r="F41" s="89">
        <v>0</v>
      </c>
      <c r="G41" s="71">
        <f t="shared" si="0"/>
        <v>0</v>
      </c>
    </row>
    <row r="42" spans="1:7" x14ac:dyDescent="0.25">
      <c r="A42" s="87" t="s">
        <v>62</v>
      </c>
      <c r="B42" s="88" t="s">
        <v>60</v>
      </c>
      <c r="C42" s="89">
        <v>3533</v>
      </c>
      <c r="D42" s="89">
        <v>0</v>
      </c>
      <c r="E42" s="89">
        <v>0</v>
      </c>
      <c r="F42" s="89">
        <v>0</v>
      </c>
      <c r="G42" s="71">
        <f t="shared" si="0"/>
        <v>3533</v>
      </c>
    </row>
    <row r="43" spans="1:7" x14ac:dyDescent="0.25">
      <c r="A43" s="87" t="s">
        <v>63</v>
      </c>
      <c r="B43" s="88" t="s">
        <v>59</v>
      </c>
      <c r="C43" s="89">
        <f>8506+5000</f>
        <v>13506</v>
      </c>
      <c r="D43" s="89">
        <v>0</v>
      </c>
      <c r="E43" s="89">
        <v>900</v>
      </c>
      <c r="F43" s="89">
        <v>500</v>
      </c>
      <c r="G43" s="71">
        <f t="shared" si="0"/>
        <v>14906</v>
      </c>
    </row>
    <row r="44" spans="1:7" x14ac:dyDescent="0.25">
      <c r="A44" s="68" t="s">
        <v>34</v>
      </c>
      <c r="B44" s="69" t="s">
        <v>44</v>
      </c>
      <c r="C44" s="70">
        <f>C45</f>
        <v>16023</v>
      </c>
      <c r="D44" s="70">
        <f>D45</f>
        <v>0</v>
      </c>
      <c r="E44" s="70">
        <f>E45</f>
        <v>10369</v>
      </c>
      <c r="F44" s="70">
        <f>F45</f>
        <v>0</v>
      </c>
      <c r="G44" s="71">
        <f t="shared" si="0"/>
        <v>26392</v>
      </c>
    </row>
    <row r="45" spans="1:7" x14ac:dyDescent="0.25">
      <c r="A45" s="87" t="s">
        <v>65</v>
      </c>
      <c r="B45" s="88" t="s">
        <v>58</v>
      </c>
      <c r="C45" s="89">
        <v>16023</v>
      </c>
      <c r="D45" s="89">
        <v>0</v>
      </c>
      <c r="E45" s="89">
        <v>10369</v>
      </c>
      <c r="F45" s="89">
        <v>0</v>
      </c>
      <c r="G45" s="71">
        <f t="shared" si="0"/>
        <v>26392</v>
      </c>
    </row>
    <row r="46" spans="1:7" x14ac:dyDescent="0.25">
      <c r="A46" s="68" t="s">
        <v>35</v>
      </c>
      <c r="B46" s="69" t="s">
        <v>45</v>
      </c>
      <c r="C46" s="70">
        <f>(C37+C39+C44)*27%+5000*27%</f>
        <v>7203.8700000000008</v>
      </c>
      <c r="D46" s="70">
        <v>0</v>
      </c>
      <c r="E46" s="70">
        <f>(E37+E44+E39)*27%+1</f>
        <v>3570.4</v>
      </c>
      <c r="F46" s="70">
        <v>0</v>
      </c>
      <c r="G46" s="71">
        <f t="shared" si="0"/>
        <v>10774.27</v>
      </c>
    </row>
    <row r="47" spans="1:7" x14ac:dyDescent="0.25">
      <c r="A47" s="68" t="s">
        <v>36</v>
      </c>
      <c r="B47" s="69" t="s">
        <v>46</v>
      </c>
      <c r="C47" s="70">
        <v>0</v>
      </c>
      <c r="D47" s="70">
        <v>0</v>
      </c>
      <c r="E47" s="70">
        <v>0</v>
      </c>
      <c r="F47" s="70">
        <v>0</v>
      </c>
      <c r="G47" s="71">
        <f t="shared" si="0"/>
        <v>0</v>
      </c>
    </row>
    <row r="48" spans="1:7" x14ac:dyDescent="0.25">
      <c r="A48" s="68" t="s">
        <v>37</v>
      </c>
      <c r="B48" s="69" t="s">
        <v>47</v>
      </c>
      <c r="C48" s="70">
        <v>4000</v>
      </c>
      <c r="D48" s="70">
        <v>0</v>
      </c>
      <c r="E48" s="70">
        <v>0</v>
      </c>
      <c r="F48" s="70">
        <v>0</v>
      </c>
      <c r="G48" s="71">
        <f t="shared" si="0"/>
        <v>4000</v>
      </c>
    </row>
    <row r="49" spans="1:7" x14ac:dyDescent="0.25">
      <c r="A49" s="68" t="s">
        <v>38</v>
      </c>
      <c r="B49" s="69" t="s">
        <v>48</v>
      </c>
      <c r="C49" s="70">
        <v>0</v>
      </c>
      <c r="D49" s="70">
        <v>0</v>
      </c>
      <c r="E49" s="70">
        <v>0</v>
      </c>
      <c r="F49" s="70">
        <v>0</v>
      </c>
      <c r="G49" s="71">
        <f t="shared" si="0"/>
        <v>0</v>
      </c>
    </row>
    <row r="50" spans="1:7" ht="15.75" thickBot="1" x14ac:dyDescent="0.3">
      <c r="A50" s="72" t="s">
        <v>39</v>
      </c>
      <c r="B50" s="73" t="s">
        <v>49</v>
      </c>
      <c r="C50" s="74">
        <v>0</v>
      </c>
      <c r="D50" s="70">
        <v>0</v>
      </c>
      <c r="E50" s="70">
        <v>0</v>
      </c>
      <c r="F50" s="70">
        <v>0</v>
      </c>
      <c r="G50" s="75">
        <f t="shared" si="0"/>
        <v>0</v>
      </c>
    </row>
    <row r="51" spans="1:7" ht="15.75" thickBot="1" x14ac:dyDescent="0.3">
      <c r="A51" s="78" t="s">
        <v>50</v>
      </c>
      <c r="B51" s="79" t="s">
        <v>51</v>
      </c>
      <c r="C51" s="80">
        <f>C36+C37+C39+C40+C44+C46+C47+C48+C49+C50</f>
        <v>49923.87</v>
      </c>
      <c r="D51" s="80">
        <f>D36+D37+D39+D40+D44+D46+D47+D48+D49+D50</f>
        <v>3500</v>
      </c>
      <c r="E51" s="80">
        <f>E36+E37+E39+E40+E44+E46+E47+E48+E49+E50</f>
        <v>17690.400000000001</v>
      </c>
      <c r="F51" s="94">
        <f>F36+F37+F39+F40+F44+F46+F47+F48+F49+F50</f>
        <v>2000</v>
      </c>
      <c r="G51" s="113">
        <f>G36+G37+G39+G40+G44+G46+G47+G48+G49+G50</f>
        <v>73114.27</v>
      </c>
    </row>
    <row r="52" spans="1:7" x14ac:dyDescent="0.25">
      <c r="A52" s="82"/>
      <c r="B52" s="83"/>
      <c r="C52" s="84"/>
      <c r="D52" s="84"/>
      <c r="E52" s="84"/>
      <c r="F52" s="85"/>
      <c r="G52" s="71"/>
    </row>
    <row r="53" spans="1:7" x14ac:dyDescent="0.25">
      <c r="A53" s="68" t="s">
        <v>66</v>
      </c>
      <c r="B53" s="69" t="s">
        <v>71</v>
      </c>
      <c r="C53" s="70">
        <v>0</v>
      </c>
      <c r="D53" s="70">
        <v>0</v>
      </c>
      <c r="E53" s="70">
        <v>0</v>
      </c>
      <c r="F53" s="70">
        <v>0</v>
      </c>
      <c r="G53" s="71">
        <f t="shared" si="0"/>
        <v>0</v>
      </c>
    </row>
    <row r="54" spans="1:7" x14ac:dyDescent="0.25">
      <c r="A54" s="68" t="s">
        <v>67</v>
      </c>
      <c r="B54" s="69" t="s">
        <v>110</v>
      </c>
      <c r="C54" s="70">
        <v>0</v>
      </c>
      <c r="D54" s="70">
        <v>0</v>
      </c>
      <c r="E54" s="70">
        <v>0</v>
      </c>
      <c r="F54" s="70">
        <v>0</v>
      </c>
      <c r="G54" s="71">
        <f t="shared" si="0"/>
        <v>0</v>
      </c>
    </row>
    <row r="55" spans="1:7" ht="15.75" thickBot="1" x14ac:dyDescent="0.3">
      <c r="A55" s="72" t="s">
        <v>68</v>
      </c>
      <c r="B55" s="73" t="s">
        <v>72</v>
      </c>
      <c r="C55" s="70">
        <v>0</v>
      </c>
      <c r="D55" s="70">
        <v>0</v>
      </c>
      <c r="E55" s="70">
        <v>0</v>
      </c>
      <c r="F55" s="70">
        <v>0</v>
      </c>
      <c r="G55" s="75">
        <f t="shared" si="0"/>
        <v>0</v>
      </c>
    </row>
    <row r="56" spans="1:7" ht="15.75" thickBot="1" x14ac:dyDescent="0.3">
      <c r="A56" s="78" t="s">
        <v>69</v>
      </c>
      <c r="B56" s="79" t="s">
        <v>70</v>
      </c>
      <c r="C56" s="80">
        <f>SUM(C53:C55)</f>
        <v>0</v>
      </c>
      <c r="D56" s="80">
        <f>SUM(D53:D55)</f>
        <v>0</v>
      </c>
      <c r="E56" s="80">
        <f>SUM(E53:E55)</f>
        <v>0</v>
      </c>
      <c r="F56" s="94">
        <f>SUM(F53:F55)</f>
        <v>0</v>
      </c>
      <c r="G56" s="81">
        <f t="shared" si="0"/>
        <v>0</v>
      </c>
    </row>
    <row r="57" spans="1:7" ht="15.75" thickBot="1" x14ac:dyDescent="0.3">
      <c r="A57" s="96"/>
      <c r="B57" s="97"/>
      <c r="C57" s="98"/>
      <c r="D57" s="98"/>
      <c r="E57" s="98"/>
      <c r="F57" s="99"/>
      <c r="G57" s="75">
        <f t="shared" si="0"/>
        <v>0</v>
      </c>
    </row>
    <row r="58" spans="1:7" ht="16.5" thickBot="1" x14ac:dyDescent="0.3">
      <c r="A58" s="142" t="s">
        <v>107</v>
      </c>
      <c r="B58" s="143"/>
      <c r="C58" s="100">
        <f>C16+C34+C51+C56</f>
        <v>557776.87</v>
      </c>
      <c r="D58" s="100">
        <f>D16+D34+D51+D56</f>
        <v>3500</v>
      </c>
      <c r="E58" s="100">
        <f>E16+E34+E51+E56</f>
        <v>17690.400000000001</v>
      </c>
      <c r="F58" s="101">
        <f>F16+F34+F51+F56</f>
        <v>2000</v>
      </c>
      <c r="G58" s="118">
        <f>G16+G34+G51+G56</f>
        <v>580967.27</v>
      </c>
    </row>
    <row r="59" spans="1:7" x14ac:dyDescent="0.25">
      <c r="A59" s="82"/>
      <c r="B59" s="83"/>
      <c r="C59" s="84"/>
      <c r="D59" s="84"/>
      <c r="E59" s="84"/>
      <c r="F59" s="85"/>
      <c r="G59" s="71"/>
    </row>
    <row r="60" spans="1:7" x14ac:dyDescent="0.25">
      <c r="A60" s="68" t="s">
        <v>73</v>
      </c>
      <c r="B60" s="69" t="s">
        <v>84</v>
      </c>
      <c r="C60" s="70">
        <v>0</v>
      </c>
      <c r="D60" s="70">
        <v>0</v>
      </c>
      <c r="E60" s="70">
        <v>0</v>
      </c>
      <c r="F60" s="70">
        <v>0</v>
      </c>
      <c r="G60" s="71">
        <f t="shared" si="0"/>
        <v>0</v>
      </c>
    </row>
    <row r="61" spans="1:7" x14ac:dyDescent="0.25">
      <c r="A61" s="68" t="s">
        <v>74</v>
      </c>
      <c r="B61" s="69" t="s">
        <v>85</v>
      </c>
      <c r="C61" s="70">
        <v>0</v>
      </c>
      <c r="D61" s="70">
        <v>0</v>
      </c>
      <c r="E61" s="70">
        <v>0</v>
      </c>
      <c r="F61" s="70">
        <v>0</v>
      </c>
      <c r="G61" s="71">
        <f t="shared" si="0"/>
        <v>0</v>
      </c>
    </row>
    <row r="62" spans="1:7" x14ac:dyDescent="0.25">
      <c r="A62" s="68" t="s">
        <v>75</v>
      </c>
      <c r="B62" s="69" t="s">
        <v>86</v>
      </c>
      <c r="C62" s="70">
        <v>0</v>
      </c>
      <c r="D62" s="70">
        <v>0</v>
      </c>
      <c r="E62" s="70">
        <v>0</v>
      </c>
      <c r="F62" s="70">
        <v>0</v>
      </c>
      <c r="G62" s="71">
        <f t="shared" si="0"/>
        <v>0</v>
      </c>
    </row>
    <row r="63" spans="1:7" x14ac:dyDescent="0.25">
      <c r="A63" s="68" t="s">
        <v>76</v>
      </c>
      <c r="B63" s="69" t="s">
        <v>87</v>
      </c>
      <c r="C63" s="70">
        <v>0</v>
      </c>
      <c r="D63" s="70">
        <v>0</v>
      </c>
      <c r="E63" s="70">
        <v>0</v>
      </c>
      <c r="F63" s="70">
        <v>0</v>
      </c>
      <c r="G63" s="71">
        <f t="shared" si="0"/>
        <v>0</v>
      </c>
    </row>
    <row r="64" spans="1:7" x14ac:dyDescent="0.25">
      <c r="A64" s="68" t="s">
        <v>77</v>
      </c>
      <c r="B64" s="69" t="s">
        <v>88</v>
      </c>
      <c r="C64" s="70">
        <v>0</v>
      </c>
      <c r="D64" s="70">
        <v>0</v>
      </c>
      <c r="E64" s="70">
        <v>0</v>
      </c>
      <c r="F64" s="70">
        <v>0</v>
      </c>
      <c r="G64" s="71">
        <f t="shared" si="0"/>
        <v>0</v>
      </c>
    </row>
    <row r="65" spans="1:7" x14ac:dyDescent="0.25">
      <c r="A65" s="68" t="s">
        <v>78</v>
      </c>
      <c r="B65" s="69" t="s">
        <v>91</v>
      </c>
      <c r="C65" s="70">
        <f>-(D65+E65+F65)</f>
        <v>-210391</v>
      </c>
      <c r="D65" s="70">
        <v>93397</v>
      </c>
      <c r="E65" s="70">
        <v>102279</v>
      </c>
      <c r="F65" s="70">
        <v>14715</v>
      </c>
      <c r="G65" s="71">
        <f t="shared" si="0"/>
        <v>0</v>
      </c>
    </row>
    <row r="66" spans="1:7" x14ac:dyDescent="0.25">
      <c r="A66" s="68" t="s">
        <v>79</v>
      </c>
      <c r="B66" s="69" t="s">
        <v>89</v>
      </c>
      <c r="C66" s="70">
        <v>0</v>
      </c>
      <c r="D66" s="70">
        <v>0</v>
      </c>
      <c r="E66" s="70">
        <v>0</v>
      </c>
      <c r="F66" s="70">
        <v>0</v>
      </c>
      <c r="G66" s="71">
        <f t="shared" si="0"/>
        <v>0</v>
      </c>
    </row>
    <row r="67" spans="1:7" x14ac:dyDescent="0.25">
      <c r="A67" s="68" t="s">
        <v>80</v>
      </c>
      <c r="B67" s="69" t="s">
        <v>90</v>
      </c>
      <c r="C67" s="70">
        <v>0</v>
      </c>
      <c r="D67" s="70">
        <v>0</v>
      </c>
      <c r="E67" s="70">
        <v>0</v>
      </c>
      <c r="F67" s="70">
        <v>0</v>
      </c>
      <c r="G67" s="71">
        <f t="shared" si="0"/>
        <v>0</v>
      </c>
    </row>
    <row r="68" spans="1:7" x14ac:dyDescent="0.25">
      <c r="A68" s="68" t="s">
        <v>81</v>
      </c>
      <c r="B68" s="69" t="s">
        <v>83</v>
      </c>
      <c r="C68" s="70">
        <v>0</v>
      </c>
      <c r="D68" s="70">
        <v>0</v>
      </c>
      <c r="E68" s="70">
        <v>0</v>
      </c>
      <c r="F68" s="70">
        <v>0</v>
      </c>
      <c r="G68" s="71">
        <f t="shared" si="0"/>
        <v>0</v>
      </c>
    </row>
    <row r="69" spans="1:7" ht="15.75" thickBot="1" x14ac:dyDescent="0.3">
      <c r="A69" s="72" t="s">
        <v>82</v>
      </c>
      <c r="B69" s="73" t="s">
        <v>108</v>
      </c>
      <c r="C69" s="70">
        <v>0</v>
      </c>
      <c r="D69" s="70">
        <v>0</v>
      </c>
      <c r="E69" s="70">
        <v>0</v>
      </c>
      <c r="F69" s="70">
        <v>0</v>
      </c>
      <c r="G69" s="75">
        <f t="shared" si="0"/>
        <v>0</v>
      </c>
    </row>
    <row r="70" spans="1:7" ht="15.75" thickBot="1" x14ac:dyDescent="0.3">
      <c r="A70" s="78" t="s">
        <v>92</v>
      </c>
      <c r="B70" s="79" t="s">
        <v>93</v>
      </c>
      <c r="C70" s="80">
        <f>SUM(C60:C69)</f>
        <v>-210391</v>
      </c>
      <c r="D70" s="80">
        <f>SUM(D60:D69)</f>
        <v>93397</v>
      </c>
      <c r="E70" s="80">
        <f>SUM(E60:E69)</f>
        <v>102279</v>
      </c>
      <c r="F70" s="94">
        <f>SUM(F60:F69)</f>
        <v>14715</v>
      </c>
      <c r="G70" s="81">
        <f t="shared" si="0"/>
        <v>0</v>
      </c>
    </row>
    <row r="71" spans="1:7" ht="15.75" thickBot="1" x14ac:dyDescent="0.3">
      <c r="A71" s="96"/>
      <c r="B71" s="97"/>
      <c r="C71" s="98"/>
      <c r="D71" s="98"/>
      <c r="E71" s="98"/>
      <c r="F71" s="99"/>
      <c r="G71" s="75"/>
    </row>
    <row r="72" spans="1:7" ht="16.5" thickBot="1" x14ac:dyDescent="0.3">
      <c r="A72" s="142" t="s">
        <v>94</v>
      </c>
      <c r="B72" s="143"/>
      <c r="C72" s="100">
        <f>C58+C70</f>
        <v>347385.87</v>
      </c>
      <c r="D72" s="100">
        <f>D58+D70</f>
        <v>96897</v>
      </c>
      <c r="E72" s="100">
        <f>E58+E70</f>
        <v>119969.4</v>
      </c>
      <c r="F72" s="101">
        <f>F58+F70</f>
        <v>16715</v>
      </c>
      <c r="G72" s="118">
        <f>G58+G70</f>
        <v>580967.27</v>
      </c>
    </row>
    <row r="73" spans="1:7" x14ac:dyDescent="0.25">
      <c r="A73" s="132" t="s">
        <v>179</v>
      </c>
    </row>
  </sheetData>
  <mergeCells count="4">
    <mergeCell ref="A58:B58"/>
    <mergeCell ref="A72:B72"/>
    <mergeCell ref="A2:G2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zoomScale="85" zoomScaleNormal="85" workbookViewId="0">
      <selection activeCell="E12" sqref="E12"/>
    </sheetView>
  </sheetViews>
  <sheetFormatPr defaultRowHeight="15" x14ac:dyDescent="0.25"/>
  <cols>
    <col min="1" max="1" width="9.85546875" style="56" customWidth="1"/>
    <col min="2" max="2" width="45.5703125" style="56" customWidth="1"/>
    <col min="3" max="3" width="12.85546875" style="57" customWidth="1"/>
    <col min="4" max="4" width="10.7109375" style="57" customWidth="1"/>
    <col min="5" max="5" width="11.7109375" style="57" customWidth="1"/>
    <col min="6" max="7" width="11" style="57" customWidth="1"/>
    <col min="8" max="23" width="11.7109375" style="57" customWidth="1"/>
    <col min="24" max="24" width="11.7109375" style="32" customWidth="1"/>
    <col min="25" max="25" width="10.5703125" style="32" customWidth="1"/>
  </cols>
  <sheetData>
    <row r="1" spans="1:27" x14ac:dyDescent="0.25">
      <c r="Y1" s="33" t="s">
        <v>163</v>
      </c>
    </row>
    <row r="2" spans="1:27" x14ac:dyDescent="0.25">
      <c r="A2" s="145" t="s">
        <v>180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7" x14ac:dyDescent="0.25">
      <c r="A3" s="145" t="s">
        <v>121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7" ht="15.75" thickBot="1" x14ac:dyDescent="0.3">
      <c r="Y4" s="34" t="s">
        <v>105</v>
      </c>
    </row>
    <row r="5" spans="1:27" ht="75.75" customHeight="1" thickBot="1" x14ac:dyDescent="0.3">
      <c r="A5" s="60" t="s">
        <v>2</v>
      </c>
      <c r="B5" s="61" t="s">
        <v>0</v>
      </c>
      <c r="C5" s="133" t="s">
        <v>175</v>
      </c>
      <c r="D5" s="134" t="s">
        <v>139</v>
      </c>
      <c r="E5" s="134" t="s">
        <v>140</v>
      </c>
      <c r="F5" s="134" t="s">
        <v>141</v>
      </c>
      <c r="G5" s="134" t="s">
        <v>130</v>
      </c>
      <c r="H5" s="135" t="s">
        <v>157</v>
      </c>
      <c r="I5" s="135" t="s">
        <v>142</v>
      </c>
      <c r="J5" s="135" t="s">
        <v>144</v>
      </c>
      <c r="K5" s="135" t="s">
        <v>143</v>
      </c>
      <c r="L5" s="135" t="s">
        <v>145</v>
      </c>
      <c r="M5" s="135" t="s">
        <v>146</v>
      </c>
      <c r="N5" s="135" t="s">
        <v>147</v>
      </c>
      <c r="O5" s="135" t="s">
        <v>148</v>
      </c>
      <c r="P5" s="135" t="s">
        <v>149</v>
      </c>
      <c r="Q5" s="135" t="s">
        <v>150</v>
      </c>
      <c r="R5" s="135" t="s">
        <v>151</v>
      </c>
      <c r="S5" s="135" t="s">
        <v>152</v>
      </c>
      <c r="T5" s="135" t="s">
        <v>153</v>
      </c>
      <c r="U5" s="135" t="s">
        <v>154</v>
      </c>
      <c r="V5" s="135" t="s">
        <v>155</v>
      </c>
      <c r="W5" s="135" t="s">
        <v>156</v>
      </c>
      <c r="X5" s="121" t="s">
        <v>174</v>
      </c>
      <c r="Y5" s="36" t="s">
        <v>1</v>
      </c>
    </row>
    <row r="6" spans="1:27" x14ac:dyDescent="0.25">
      <c r="A6" s="82" t="s">
        <v>3</v>
      </c>
      <c r="B6" s="83" t="s">
        <v>4</v>
      </c>
      <c r="C6" s="66">
        <f>52417+136</f>
        <v>52553</v>
      </c>
      <c r="D6" s="84">
        <v>0</v>
      </c>
      <c r="E6" s="84">
        <v>0</v>
      </c>
      <c r="F6" s="84">
        <v>0</v>
      </c>
      <c r="G6" s="84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39">
        <v>0</v>
      </c>
      <c r="Y6" s="127">
        <f>SUM(C6:W6)</f>
        <v>52553</v>
      </c>
    </row>
    <row r="7" spans="1:27" x14ac:dyDescent="0.25">
      <c r="A7" s="68" t="s">
        <v>5</v>
      </c>
      <c r="B7" s="69" t="s">
        <v>109</v>
      </c>
      <c r="C7" s="70">
        <v>65078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39">
        <v>0</v>
      </c>
      <c r="Y7" s="127">
        <f>SUM(C7:X7)</f>
        <v>65078</v>
      </c>
    </row>
    <row r="8" spans="1:27" x14ac:dyDescent="0.25">
      <c r="A8" s="68" t="s">
        <v>7</v>
      </c>
      <c r="B8" s="69" t="s">
        <v>8</v>
      </c>
      <c r="C8" s="70">
        <v>39119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39">
        <v>0</v>
      </c>
      <c r="Y8" s="127">
        <f t="shared" ref="Y8:Y15" si="0">SUM(C8:W8)</f>
        <v>39119</v>
      </c>
    </row>
    <row r="9" spans="1:27" x14ac:dyDescent="0.25">
      <c r="A9" s="68" t="s">
        <v>9</v>
      </c>
      <c r="B9" s="69" t="s">
        <v>10</v>
      </c>
      <c r="C9" s="70">
        <v>4178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39">
        <v>0</v>
      </c>
      <c r="Y9" s="127">
        <f t="shared" si="0"/>
        <v>4178</v>
      </c>
    </row>
    <row r="10" spans="1:27" x14ac:dyDescent="0.25">
      <c r="A10" s="68" t="s">
        <v>11</v>
      </c>
      <c r="B10" s="69" t="s">
        <v>12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39">
        <v>0</v>
      </c>
      <c r="Y10" s="127">
        <f t="shared" si="0"/>
        <v>0</v>
      </c>
    </row>
    <row r="11" spans="1:27" x14ac:dyDescent="0.25">
      <c r="A11" s="72" t="s">
        <v>13</v>
      </c>
      <c r="B11" s="73" t="s">
        <v>14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39">
        <v>0</v>
      </c>
      <c r="Y11" s="127">
        <f t="shared" si="0"/>
        <v>0</v>
      </c>
    </row>
    <row r="12" spans="1:27" x14ac:dyDescent="0.25">
      <c r="A12" s="68" t="s">
        <v>166</v>
      </c>
      <c r="B12" s="69" t="s">
        <v>167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9">
        <v>0</v>
      </c>
      <c r="Y12" s="127">
        <f t="shared" si="0"/>
        <v>0</v>
      </c>
    </row>
    <row r="13" spans="1:27" x14ac:dyDescent="0.25">
      <c r="A13" s="68" t="s">
        <v>168</v>
      </c>
      <c r="B13" s="69" t="s">
        <v>172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9">
        <v>0</v>
      </c>
      <c r="Y13" s="127">
        <f t="shared" si="0"/>
        <v>0</v>
      </c>
    </row>
    <row r="14" spans="1:27" x14ac:dyDescent="0.25">
      <c r="A14" s="68" t="s">
        <v>169</v>
      </c>
      <c r="B14" s="69" t="s">
        <v>173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39">
        <v>0</v>
      </c>
      <c r="Y14" s="127">
        <f t="shared" si="0"/>
        <v>0</v>
      </c>
    </row>
    <row r="15" spans="1:27" ht="15.75" thickBot="1" x14ac:dyDescent="0.3">
      <c r="A15" s="72" t="s">
        <v>170</v>
      </c>
      <c r="B15" s="73" t="s">
        <v>171</v>
      </c>
      <c r="C15" s="74">
        <v>0</v>
      </c>
      <c r="D15" s="74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4">
        <f>10333+193</f>
        <v>10526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39">
        <v>0</v>
      </c>
      <c r="Y15" s="128">
        <f t="shared" si="0"/>
        <v>10526</v>
      </c>
    </row>
    <row r="16" spans="1:27" ht="15.75" thickBot="1" x14ac:dyDescent="0.3">
      <c r="A16" s="78" t="s">
        <v>15</v>
      </c>
      <c r="B16" s="79" t="s">
        <v>16</v>
      </c>
      <c r="C16" s="80">
        <f>SUM(C6:C15)</f>
        <v>160928</v>
      </c>
      <c r="D16" s="80">
        <f t="shared" ref="D16:Y16" si="1">SUM(D6:D15)</f>
        <v>0</v>
      </c>
      <c r="E16" s="80">
        <f t="shared" si="1"/>
        <v>0</v>
      </c>
      <c r="F16" s="80">
        <f t="shared" si="1"/>
        <v>0</v>
      </c>
      <c r="G16" s="80">
        <f t="shared" si="1"/>
        <v>0</v>
      </c>
      <c r="H16" s="80">
        <f t="shared" si="1"/>
        <v>0</v>
      </c>
      <c r="I16" s="80">
        <f t="shared" si="1"/>
        <v>0</v>
      </c>
      <c r="J16" s="80">
        <f t="shared" si="1"/>
        <v>0</v>
      </c>
      <c r="K16" s="80">
        <f t="shared" si="1"/>
        <v>0</v>
      </c>
      <c r="L16" s="80">
        <f t="shared" si="1"/>
        <v>0</v>
      </c>
      <c r="M16" s="80">
        <f t="shared" si="1"/>
        <v>0</v>
      </c>
      <c r="N16" s="80">
        <f t="shared" si="1"/>
        <v>0</v>
      </c>
      <c r="O16" s="80">
        <f t="shared" si="1"/>
        <v>0</v>
      </c>
      <c r="P16" s="80">
        <f t="shared" si="1"/>
        <v>0</v>
      </c>
      <c r="Q16" s="80">
        <f t="shared" si="1"/>
        <v>0</v>
      </c>
      <c r="R16" s="80">
        <f t="shared" si="1"/>
        <v>10526</v>
      </c>
      <c r="S16" s="80">
        <f t="shared" si="1"/>
        <v>0</v>
      </c>
      <c r="T16" s="80">
        <f t="shared" si="1"/>
        <v>0</v>
      </c>
      <c r="U16" s="80">
        <f t="shared" si="1"/>
        <v>0</v>
      </c>
      <c r="V16" s="80">
        <f t="shared" si="1"/>
        <v>0</v>
      </c>
      <c r="W16" s="80">
        <f t="shared" si="1"/>
        <v>0</v>
      </c>
      <c r="X16" s="43">
        <f t="shared" si="1"/>
        <v>0</v>
      </c>
      <c r="Y16" s="105">
        <f t="shared" si="1"/>
        <v>171454</v>
      </c>
      <c r="AA16" t="s">
        <v>112</v>
      </c>
    </row>
    <row r="17" spans="1:25" x14ac:dyDescent="0.25">
      <c r="A17" s="8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37"/>
      <c r="Y17" s="127"/>
    </row>
    <row r="18" spans="1:25" x14ac:dyDescent="0.25">
      <c r="A18" s="68" t="s">
        <v>17</v>
      </c>
      <c r="B18" s="69" t="s">
        <v>18</v>
      </c>
      <c r="C18" s="70">
        <f t="shared" ref="C18:H18" si="2">C19+C20+C21+C22</f>
        <v>0</v>
      </c>
      <c r="D18" s="70">
        <f t="shared" si="2"/>
        <v>0</v>
      </c>
      <c r="E18" s="70">
        <f t="shared" si="2"/>
        <v>0</v>
      </c>
      <c r="F18" s="70">
        <f t="shared" si="2"/>
        <v>0</v>
      </c>
      <c r="G18" s="70">
        <f t="shared" si="2"/>
        <v>226389</v>
      </c>
      <c r="H18" s="70">
        <f t="shared" si="2"/>
        <v>0</v>
      </c>
      <c r="I18" s="70">
        <f t="shared" ref="I18:W18" si="3">I19+I20+I21+I22</f>
        <v>0</v>
      </c>
      <c r="J18" s="70">
        <f t="shared" si="3"/>
        <v>0</v>
      </c>
      <c r="K18" s="70">
        <f t="shared" si="3"/>
        <v>0</v>
      </c>
      <c r="L18" s="70">
        <f t="shared" si="3"/>
        <v>0</v>
      </c>
      <c r="M18" s="70">
        <f t="shared" si="3"/>
        <v>0</v>
      </c>
      <c r="N18" s="70">
        <f t="shared" si="3"/>
        <v>0</v>
      </c>
      <c r="O18" s="70">
        <f t="shared" si="3"/>
        <v>0</v>
      </c>
      <c r="P18" s="70">
        <f t="shared" si="3"/>
        <v>0</v>
      </c>
      <c r="Q18" s="70">
        <f t="shared" si="3"/>
        <v>0</v>
      </c>
      <c r="R18" s="70">
        <f t="shared" si="3"/>
        <v>0</v>
      </c>
      <c r="S18" s="70">
        <f t="shared" si="3"/>
        <v>0</v>
      </c>
      <c r="T18" s="70">
        <f t="shared" si="3"/>
        <v>0</v>
      </c>
      <c r="U18" s="70">
        <f t="shared" si="3"/>
        <v>0</v>
      </c>
      <c r="V18" s="70">
        <f t="shared" si="3"/>
        <v>0</v>
      </c>
      <c r="W18" s="70">
        <f t="shared" si="3"/>
        <v>0</v>
      </c>
      <c r="X18" s="39">
        <f>X19+X20+X21+X22</f>
        <v>0</v>
      </c>
      <c r="Y18" s="127">
        <f t="shared" ref="Y18:Y33" si="4">SUM(C18:X18)</f>
        <v>226389</v>
      </c>
    </row>
    <row r="19" spans="1:25" x14ac:dyDescent="0.25">
      <c r="A19" s="87" t="s">
        <v>96</v>
      </c>
      <c r="B19" s="88" t="s">
        <v>176</v>
      </c>
      <c r="C19" s="70">
        <v>0</v>
      </c>
      <c r="D19" s="70">
        <v>0</v>
      </c>
      <c r="E19" s="70">
        <v>0</v>
      </c>
      <c r="F19" s="70">
        <v>0</v>
      </c>
      <c r="G19" s="89">
        <v>100000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39">
        <v>0</v>
      </c>
      <c r="Y19" s="127">
        <f t="shared" si="4"/>
        <v>100000</v>
      </c>
    </row>
    <row r="20" spans="1:25" x14ac:dyDescent="0.25">
      <c r="A20" s="87" t="s">
        <v>97</v>
      </c>
      <c r="B20" s="88" t="s">
        <v>24</v>
      </c>
      <c r="C20" s="70">
        <v>0</v>
      </c>
      <c r="D20" s="70">
        <v>0</v>
      </c>
      <c r="E20" s="70">
        <v>0</v>
      </c>
      <c r="F20" s="70">
        <v>0</v>
      </c>
      <c r="G20" s="89">
        <v>126329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39">
        <v>0</v>
      </c>
      <c r="Y20" s="127">
        <f t="shared" si="4"/>
        <v>126329</v>
      </c>
    </row>
    <row r="21" spans="1:25" x14ac:dyDescent="0.25">
      <c r="A21" s="87" t="s">
        <v>98</v>
      </c>
      <c r="B21" s="88" t="s">
        <v>23</v>
      </c>
      <c r="C21" s="70">
        <v>0</v>
      </c>
      <c r="D21" s="70">
        <v>0</v>
      </c>
      <c r="E21" s="70">
        <v>0</v>
      </c>
      <c r="F21" s="70">
        <v>0</v>
      </c>
      <c r="G21" s="89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39">
        <v>0</v>
      </c>
      <c r="Y21" s="127">
        <f t="shared" si="4"/>
        <v>0</v>
      </c>
    </row>
    <row r="22" spans="1:25" x14ac:dyDescent="0.25">
      <c r="A22" s="87" t="s">
        <v>99</v>
      </c>
      <c r="B22" s="88" t="s">
        <v>22</v>
      </c>
      <c r="C22" s="70">
        <v>0</v>
      </c>
      <c r="D22" s="70">
        <v>0</v>
      </c>
      <c r="E22" s="70">
        <v>0</v>
      </c>
      <c r="F22" s="70">
        <v>0</v>
      </c>
      <c r="G22" s="89">
        <v>60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39">
        <v>0</v>
      </c>
      <c r="Y22" s="127">
        <f t="shared" si="4"/>
        <v>60</v>
      </c>
    </row>
    <row r="23" spans="1:25" x14ac:dyDescent="0.25">
      <c r="A23" s="68" t="s">
        <v>19</v>
      </c>
      <c r="B23" s="69" t="s">
        <v>20</v>
      </c>
      <c r="C23" s="70">
        <f>C24</f>
        <v>0</v>
      </c>
      <c r="D23" s="70">
        <f>D24</f>
        <v>0</v>
      </c>
      <c r="E23" s="70">
        <f t="shared" ref="E23:X23" si="5">E24</f>
        <v>0</v>
      </c>
      <c r="F23" s="70">
        <f>F24</f>
        <v>0</v>
      </c>
      <c r="G23" s="70">
        <f>G24</f>
        <v>90000</v>
      </c>
      <c r="H23" s="70">
        <f t="shared" si="5"/>
        <v>0</v>
      </c>
      <c r="I23" s="70">
        <f t="shared" si="5"/>
        <v>0</v>
      </c>
      <c r="J23" s="70">
        <f t="shared" si="5"/>
        <v>0</v>
      </c>
      <c r="K23" s="70">
        <f t="shared" si="5"/>
        <v>0</v>
      </c>
      <c r="L23" s="70">
        <f t="shared" si="5"/>
        <v>0</v>
      </c>
      <c r="M23" s="70">
        <f t="shared" si="5"/>
        <v>0</v>
      </c>
      <c r="N23" s="70">
        <f t="shared" si="5"/>
        <v>0</v>
      </c>
      <c r="O23" s="70">
        <f t="shared" si="5"/>
        <v>0</v>
      </c>
      <c r="P23" s="70">
        <f t="shared" si="5"/>
        <v>0</v>
      </c>
      <c r="Q23" s="70">
        <f t="shared" si="5"/>
        <v>0</v>
      </c>
      <c r="R23" s="70">
        <f t="shared" si="5"/>
        <v>0</v>
      </c>
      <c r="S23" s="70">
        <f t="shared" si="5"/>
        <v>0</v>
      </c>
      <c r="T23" s="70">
        <f t="shared" si="5"/>
        <v>0</v>
      </c>
      <c r="U23" s="70">
        <f t="shared" si="5"/>
        <v>0</v>
      </c>
      <c r="V23" s="70">
        <f t="shared" si="5"/>
        <v>0</v>
      </c>
      <c r="W23" s="70">
        <f t="shared" si="5"/>
        <v>0</v>
      </c>
      <c r="X23" s="39">
        <f t="shared" si="5"/>
        <v>0</v>
      </c>
      <c r="Y23" s="127">
        <f t="shared" si="4"/>
        <v>90000</v>
      </c>
    </row>
    <row r="24" spans="1:25" x14ac:dyDescent="0.25">
      <c r="A24" s="87" t="s">
        <v>100</v>
      </c>
      <c r="B24" s="88" t="s">
        <v>21</v>
      </c>
      <c r="C24" s="70">
        <v>0</v>
      </c>
      <c r="D24" s="70">
        <v>0</v>
      </c>
      <c r="E24" s="70">
        <v>0</v>
      </c>
      <c r="F24" s="70">
        <v>0</v>
      </c>
      <c r="G24" s="89">
        <v>90000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39">
        <v>0</v>
      </c>
      <c r="Y24" s="127">
        <f t="shared" si="4"/>
        <v>90000</v>
      </c>
    </row>
    <row r="25" spans="1:25" x14ac:dyDescent="0.25">
      <c r="A25" s="68" t="s">
        <v>25</v>
      </c>
      <c r="B25" s="69" t="s">
        <v>26</v>
      </c>
      <c r="C25" s="70">
        <f>C26</f>
        <v>0</v>
      </c>
      <c r="D25" s="70">
        <f>D26</f>
        <v>0</v>
      </c>
      <c r="E25" s="70">
        <f t="shared" ref="E25:X25" si="6">E26</f>
        <v>0</v>
      </c>
      <c r="F25" s="70">
        <f>F26</f>
        <v>0</v>
      </c>
      <c r="G25" s="70">
        <f>G26</f>
        <v>10000</v>
      </c>
      <c r="H25" s="70">
        <f t="shared" si="6"/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0">
        <f t="shared" si="6"/>
        <v>0</v>
      </c>
      <c r="Q25" s="70">
        <f t="shared" si="6"/>
        <v>0</v>
      </c>
      <c r="R25" s="70">
        <f t="shared" si="6"/>
        <v>0</v>
      </c>
      <c r="S25" s="70">
        <f t="shared" si="6"/>
        <v>0</v>
      </c>
      <c r="T25" s="70">
        <f t="shared" si="6"/>
        <v>0</v>
      </c>
      <c r="U25" s="70">
        <f t="shared" si="6"/>
        <v>0</v>
      </c>
      <c r="V25" s="70">
        <f t="shared" si="6"/>
        <v>0</v>
      </c>
      <c r="W25" s="70">
        <f t="shared" si="6"/>
        <v>0</v>
      </c>
      <c r="X25" s="39">
        <f t="shared" si="6"/>
        <v>0</v>
      </c>
      <c r="Y25" s="127">
        <f t="shared" si="4"/>
        <v>10000</v>
      </c>
    </row>
    <row r="26" spans="1:25" x14ac:dyDescent="0.25">
      <c r="A26" s="87" t="s">
        <v>101</v>
      </c>
      <c r="B26" s="88" t="s">
        <v>27</v>
      </c>
      <c r="C26" s="70">
        <v>0</v>
      </c>
      <c r="D26" s="70">
        <v>0</v>
      </c>
      <c r="E26" s="70">
        <v>0</v>
      </c>
      <c r="F26" s="70">
        <v>0</v>
      </c>
      <c r="G26" s="89">
        <v>10000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39">
        <v>0</v>
      </c>
      <c r="Y26" s="127">
        <f t="shared" si="4"/>
        <v>10000</v>
      </c>
    </row>
    <row r="27" spans="1:25" x14ac:dyDescent="0.25">
      <c r="A27" s="136" t="s">
        <v>184</v>
      </c>
      <c r="B27" s="137" t="s">
        <v>185</v>
      </c>
      <c r="C27" s="70">
        <f>C28+C29</f>
        <v>0</v>
      </c>
      <c r="D27" s="70">
        <f t="shared" ref="D27:H27" si="7">D28+D29</f>
        <v>0</v>
      </c>
      <c r="E27" s="70">
        <f t="shared" si="7"/>
        <v>0</v>
      </c>
      <c r="F27" s="70">
        <f t="shared" si="7"/>
        <v>0</v>
      </c>
      <c r="G27" s="70">
        <f t="shared" si="7"/>
        <v>10010</v>
      </c>
      <c r="H27" s="70">
        <f t="shared" si="7"/>
        <v>0</v>
      </c>
      <c r="I27" s="70">
        <f t="shared" ref="I27" si="8">I28+I29</f>
        <v>0</v>
      </c>
      <c r="J27" s="70">
        <f t="shared" ref="J27" si="9">J28+J29</f>
        <v>0</v>
      </c>
      <c r="K27" s="70">
        <f t="shared" ref="K27" si="10">K28+K29</f>
        <v>0</v>
      </c>
      <c r="L27" s="70">
        <f t="shared" ref="L27" si="11">L28+L29</f>
        <v>0</v>
      </c>
      <c r="M27" s="70">
        <f t="shared" ref="M27" si="12">M28+M29</f>
        <v>0</v>
      </c>
      <c r="N27" s="70">
        <f t="shared" ref="N27" si="13">N28+N29</f>
        <v>0</v>
      </c>
      <c r="O27" s="70">
        <f t="shared" ref="O27" si="14">O28+O29</f>
        <v>0</v>
      </c>
      <c r="P27" s="70">
        <f t="shared" ref="P27" si="15">P28+P29</f>
        <v>0</v>
      </c>
      <c r="Q27" s="70">
        <f t="shared" ref="Q27" si="16">Q28+Q29</f>
        <v>0</v>
      </c>
      <c r="R27" s="70">
        <f t="shared" ref="R27" si="17">R28+R29</f>
        <v>0</v>
      </c>
      <c r="S27" s="70">
        <f t="shared" ref="S27" si="18">S28+S29</f>
        <v>0</v>
      </c>
      <c r="T27" s="70">
        <f t="shared" ref="T27" si="19">T28+T29</f>
        <v>0</v>
      </c>
      <c r="U27" s="70">
        <f t="shared" ref="U27" si="20">U28+U29</f>
        <v>0</v>
      </c>
      <c r="V27" s="70">
        <f t="shared" ref="V27" si="21">V28+V29</f>
        <v>0</v>
      </c>
      <c r="W27" s="70">
        <f t="shared" ref="W27" si="22">W28+W29</f>
        <v>0</v>
      </c>
      <c r="X27" s="70">
        <f t="shared" ref="X27" si="23">X28+X29</f>
        <v>0</v>
      </c>
      <c r="Y27" s="127">
        <f t="shared" si="4"/>
        <v>10010</v>
      </c>
    </row>
    <row r="28" spans="1:25" x14ac:dyDescent="0.25">
      <c r="A28" s="138" t="s">
        <v>186</v>
      </c>
      <c r="B28" s="88" t="s">
        <v>187</v>
      </c>
      <c r="C28" s="70">
        <v>0</v>
      </c>
      <c r="D28" s="70">
        <v>0</v>
      </c>
      <c r="E28" s="70">
        <v>0</v>
      </c>
      <c r="F28" s="70">
        <v>0</v>
      </c>
      <c r="G28" s="70">
        <v>10000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127">
        <f t="shared" si="4"/>
        <v>10000</v>
      </c>
    </row>
    <row r="29" spans="1:25" x14ac:dyDescent="0.25">
      <c r="A29" s="138" t="s">
        <v>188</v>
      </c>
      <c r="B29" s="88" t="s">
        <v>189</v>
      </c>
      <c r="C29" s="70">
        <v>0</v>
      </c>
      <c r="D29" s="70">
        <v>0</v>
      </c>
      <c r="E29" s="70">
        <v>0</v>
      </c>
      <c r="F29" s="70">
        <v>0</v>
      </c>
      <c r="G29" s="70">
        <v>10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127">
        <f t="shared" si="4"/>
        <v>10</v>
      </c>
    </row>
    <row r="30" spans="1:25" x14ac:dyDescent="0.25">
      <c r="A30" s="68" t="s">
        <v>52</v>
      </c>
      <c r="B30" s="69" t="s">
        <v>53</v>
      </c>
      <c r="C30" s="70">
        <f t="shared" ref="C30:H30" si="24">C31+C32+C33</f>
        <v>0</v>
      </c>
      <c r="D30" s="70">
        <f t="shared" si="24"/>
        <v>0</v>
      </c>
      <c r="E30" s="70">
        <f t="shared" si="24"/>
        <v>0</v>
      </c>
      <c r="F30" s="70">
        <f t="shared" si="24"/>
        <v>0</v>
      </c>
      <c r="G30" s="70">
        <f t="shared" si="24"/>
        <v>0</v>
      </c>
      <c r="H30" s="70">
        <f t="shared" si="24"/>
        <v>0</v>
      </c>
      <c r="I30" s="70">
        <f t="shared" ref="I30:W30" si="25">I31+I32+I33</f>
        <v>0</v>
      </c>
      <c r="J30" s="70">
        <f t="shared" si="25"/>
        <v>0</v>
      </c>
      <c r="K30" s="70">
        <f t="shared" si="25"/>
        <v>0</v>
      </c>
      <c r="L30" s="70">
        <f t="shared" si="25"/>
        <v>0</v>
      </c>
      <c r="M30" s="70">
        <f t="shared" si="25"/>
        <v>0</v>
      </c>
      <c r="N30" s="70">
        <f t="shared" si="25"/>
        <v>0</v>
      </c>
      <c r="O30" s="70">
        <f t="shared" si="25"/>
        <v>0</v>
      </c>
      <c r="P30" s="70">
        <f t="shared" si="25"/>
        <v>0</v>
      </c>
      <c r="Q30" s="70">
        <f t="shared" si="25"/>
        <v>0</v>
      </c>
      <c r="R30" s="70">
        <f t="shared" si="25"/>
        <v>0</v>
      </c>
      <c r="S30" s="70">
        <f t="shared" si="25"/>
        <v>0</v>
      </c>
      <c r="T30" s="70">
        <f t="shared" si="25"/>
        <v>0</v>
      </c>
      <c r="U30" s="70">
        <f t="shared" si="25"/>
        <v>0</v>
      </c>
      <c r="V30" s="70">
        <f t="shared" si="25"/>
        <v>0</v>
      </c>
      <c r="W30" s="70">
        <f t="shared" si="25"/>
        <v>0</v>
      </c>
      <c r="X30" s="39">
        <f>X31+X32+X33</f>
        <v>0</v>
      </c>
      <c r="Y30" s="127">
        <f t="shared" si="4"/>
        <v>0</v>
      </c>
    </row>
    <row r="31" spans="1:25" x14ac:dyDescent="0.25">
      <c r="A31" s="87" t="s">
        <v>102</v>
      </c>
      <c r="B31" s="88" t="s">
        <v>54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9">
        <v>0</v>
      </c>
      <c r="Y31" s="127">
        <f t="shared" si="4"/>
        <v>0</v>
      </c>
    </row>
    <row r="32" spans="1:25" x14ac:dyDescent="0.25">
      <c r="A32" s="87" t="s">
        <v>103</v>
      </c>
      <c r="B32" s="88" t="s">
        <v>55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39">
        <v>0</v>
      </c>
      <c r="Y32" s="127">
        <f t="shared" si="4"/>
        <v>0</v>
      </c>
    </row>
    <row r="33" spans="1:25" ht="15.75" thickBot="1" x14ac:dyDescent="0.3">
      <c r="A33" s="91" t="s">
        <v>104</v>
      </c>
      <c r="B33" s="92" t="s">
        <v>56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39">
        <v>0</v>
      </c>
      <c r="Y33" s="127">
        <f t="shared" si="4"/>
        <v>0</v>
      </c>
    </row>
    <row r="34" spans="1:25" ht="15.75" thickBot="1" x14ac:dyDescent="0.3">
      <c r="A34" s="78" t="s">
        <v>28</v>
      </c>
      <c r="B34" s="79" t="s">
        <v>29</v>
      </c>
      <c r="C34" s="80">
        <f>C25+C23+C18+C30</f>
        <v>0</v>
      </c>
      <c r="D34" s="80">
        <f>D25+D23+D18+D30</f>
        <v>0</v>
      </c>
      <c r="E34" s="80">
        <f t="shared" ref="E34:W34" si="26">E25+E23+E18+E30</f>
        <v>0</v>
      </c>
      <c r="F34" s="80">
        <f>F25+F23+F18+F30</f>
        <v>0</v>
      </c>
      <c r="G34" s="80">
        <f>G25+G23+G18+G30+G27</f>
        <v>336399</v>
      </c>
      <c r="H34" s="80">
        <f t="shared" si="26"/>
        <v>0</v>
      </c>
      <c r="I34" s="80">
        <f t="shared" si="26"/>
        <v>0</v>
      </c>
      <c r="J34" s="80">
        <f t="shared" si="26"/>
        <v>0</v>
      </c>
      <c r="K34" s="80">
        <f t="shared" si="26"/>
        <v>0</v>
      </c>
      <c r="L34" s="80">
        <f t="shared" si="26"/>
        <v>0</v>
      </c>
      <c r="M34" s="80">
        <f t="shared" si="26"/>
        <v>0</v>
      </c>
      <c r="N34" s="80">
        <f t="shared" si="26"/>
        <v>0</v>
      </c>
      <c r="O34" s="80">
        <f t="shared" si="26"/>
        <v>0</v>
      </c>
      <c r="P34" s="80">
        <f t="shared" si="26"/>
        <v>0</v>
      </c>
      <c r="Q34" s="80">
        <f t="shared" si="26"/>
        <v>0</v>
      </c>
      <c r="R34" s="80">
        <f t="shared" si="26"/>
        <v>0</v>
      </c>
      <c r="S34" s="80">
        <f t="shared" si="26"/>
        <v>0</v>
      </c>
      <c r="T34" s="80">
        <f t="shared" si="26"/>
        <v>0</v>
      </c>
      <c r="U34" s="80">
        <f t="shared" si="26"/>
        <v>0</v>
      </c>
      <c r="V34" s="80">
        <f t="shared" si="26"/>
        <v>0</v>
      </c>
      <c r="W34" s="80">
        <f t="shared" si="26"/>
        <v>0</v>
      </c>
      <c r="X34" s="43">
        <f>X25+X23+X18+X30</f>
        <v>0</v>
      </c>
      <c r="Y34" s="105">
        <f>Y25+Y23+Y18+Y30+Y27</f>
        <v>336399</v>
      </c>
    </row>
    <row r="35" spans="1:25" x14ac:dyDescent="0.25">
      <c r="A35" s="82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37"/>
      <c r="Y35" s="127"/>
    </row>
    <row r="36" spans="1:25" x14ac:dyDescent="0.25">
      <c r="A36" s="68" t="s">
        <v>30</v>
      </c>
      <c r="B36" s="69" t="s">
        <v>40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39">
        <v>0</v>
      </c>
      <c r="Y36" s="127">
        <f t="shared" ref="Y36:Y50" si="27">SUM(C36:X36)</f>
        <v>0</v>
      </c>
    </row>
    <row r="37" spans="1:25" x14ac:dyDescent="0.25">
      <c r="A37" s="68" t="s">
        <v>31</v>
      </c>
      <c r="B37" s="69" t="s">
        <v>41</v>
      </c>
      <c r="C37" s="70">
        <f>C38</f>
        <v>0</v>
      </c>
      <c r="D37" s="70">
        <f>D38</f>
        <v>0</v>
      </c>
      <c r="E37" s="70">
        <f t="shared" ref="E37:X37" si="28">E38</f>
        <v>0</v>
      </c>
      <c r="F37" s="70">
        <f>F38</f>
        <v>0</v>
      </c>
      <c r="G37" s="70">
        <f>G38</f>
        <v>0</v>
      </c>
      <c r="H37" s="70">
        <f t="shared" si="28"/>
        <v>0</v>
      </c>
      <c r="I37" s="70">
        <f t="shared" si="28"/>
        <v>0</v>
      </c>
      <c r="J37" s="70">
        <f t="shared" si="28"/>
        <v>0</v>
      </c>
      <c r="K37" s="70">
        <f t="shared" si="28"/>
        <v>0</v>
      </c>
      <c r="L37" s="70">
        <f t="shared" si="28"/>
        <v>0</v>
      </c>
      <c r="M37" s="70">
        <f t="shared" si="28"/>
        <v>0</v>
      </c>
      <c r="N37" s="70">
        <v>2000</v>
      </c>
      <c r="O37" s="70">
        <f t="shared" si="28"/>
        <v>0</v>
      </c>
      <c r="P37" s="70">
        <f t="shared" si="28"/>
        <v>0</v>
      </c>
      <c r="Q37" s="70">
        <f t="shared" si="28"/>
        <v>0</v>
      </c>
      <c r="R37" s="70">
        <f t="shared" si="28"/>
        <v>0</v>
      </c>
      <c r="S37" s="70">
        <f t="shared" si="28"/>
        <v>0</v>
      </c>
      <c r="T37" s="70">
        <f t="shared" si="28"/>
        <v>0</v>
      </c>
      <c r="U37" s="70">
        <v>215</v>
      </c>
      <c r="V37" s="70">
        <f t="shared" si="28"/>
        <v>0</v>
      </c>
      <c r="W37" s="70">
        <f t="shared" si="28"/>
        <v>0</v>
      </c>
      <c r="X37" s="39">
        <f t="shared" si="28"/>
        <v>0</v>
      </c>
      <c r="Y37" s="127">
        <f t="shared" si="27"/>
        <v>2215</v>
      </c>
    </row>
    <row r="38" spans="1:25" x14ac:dyDescent="0.25">
      <c r="A38" s="87" t="s">
        <v>64</v>
      </c>
      <c r="B38" s="88" t="s">
        <v>57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39">
        <v>0</v>
      </c>
      <c r="Y38" s="127">
        <f t="shared" si="27"/>
        <v>0</v>
      </c>
    </row>
    <row r="39" spans="1:25" x14ac:dyDescent="0.25">
      <c r="A39" s="68" t="s">
        <v>32</v>
      </c>
      <c r="B39" s="69" t="s">
        <v>42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300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70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f>2215+858</f>
        <v>3073</v>
      </c>
      <c r="W39" s="70">
        <v>0</v>
      </c>
      <c r="X39" s="39">
        <v>0</v>
      </c>
      <c r="Y39" s="127">
        <f t="shared" si="27"/>
        <v>3443</v>
      </c>
    </row>
    <row r="40" spans="1:25" x14ac:dyDescent="0.25">
      <c r="A40" s="68" t="s">
        <v>33</v>
      </c>
      <c r="B40" s="69" t="s">
        <v>43</v>
      </c>
      <c r="C40" s="70">
        <f t="shared" ref="C40:H40" si="29">C41+C42+C43</f>
        <v>0</v>
      </c>
      <c r="D40" s="70">
        <f t="shared" si="29"/>
        <v>0</v>
      </c>
      <c r="E40" s="70">
        <f t="shared" si="29"/>
        <v>0</v>
      </c>
      <c r="F40" s="70">
        <f t="shared" si="29"/>
        <v>0</v>
      </c>
      <c r="G40" s="70">
        <f t="shared" si="29"/>
        <v>0</v>
      </c>
      <c r="H40" s="70">
        <f t="shared" si="29"/>
        <v>0</v>
      </c>
      <c r="I40" s="70">
        <f t="shared" ref="I40:W40" si="30">I41+I42+I43</f>
        <v>0</v>
      </c>
      <c r="J40" s="70">
        <f t="shared" si="30"/>
        <v>0</v>
      </c>
      <c r="K40" s="70">
        <f t="shared" si="30"/>
        <v>0</v>
      </c>
      <c r="L40" s="70">
        <f t="shared" si="30"/>
        <v>0</v>
      </c>
      <c r="M40" s="70">
        <f t="shared" si="30"/>
        <v>0</v>
      </c>
      <c r="N40" s="70">
        <f t="shared" si="30"/>
        <v>5000</v>
      </c>
      <c r="O40" s="70">
        <f t="shared" si="30"/>
        <v>0</v>
      </c>
      <c r="P40" s="70">
        <f t="shared" si="30"/>
        <v>0</v>
      </c>
      <c r="Q40" s="70">
        <f t="shared" si="30"/>
        <v>0</v>
      </c>
      <c r="R40" s="70">
        <f t="shared" si="30"/>
        <v>0</v>
      </c>
      <c r="S40" s="70">
        <f t="shared" si="30"/>
        <v>0</v>
      </c>
      <c r="T40" s="70">
        <f t="shared" si="30"/>
        <v>0</v>
      </c>
      <c r="U40" s="70">
        <f t="shared" si="30"/>
        <v>0</v>
      </c>
      <c r="V40" s="70">
        <f t="shared" si="30"/>
        <v>12039</v>
      </c>
      <c r="W40" s="70">
        <f t="shared" si="30"/>
        <v>0</v>
      </c>
      <c r="X40" s="39">
        <f>X41+X42+X43</f>
        <v>0</v>
      </c>
      <c r="Y40" s="127">
        <f t="shared" si="27"/>
        <v>17039</v>
      </c>
    </row>
    <row r="41" spans="1:25" ht="29.25" customHeight="1" x14ac:dyDescent="0.25">
      <c r="A41" s="87" t="s">
        <v>95</v>
      </c>
      <c r="B41" s="95" t="s">
        <v>61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39">
        <v>0</v>
      </c>
      <c r="Y41" s="127">
        <f t="shared" si="27"/>
        <v>0</v>
      </c>
    </row>
    <row r="42" spans="1:25" x14ac:dyDescent="0.25">
      <c r="A42" s="87" t="s">
        <v>62</v>
      </c>
      <c r="B42" s="88" t="s">
        <v>60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3533</v>
      </c>
      <c r="W42" s="70">
        <v>0</v>
      </c>
      <c r="X42" s="39">
        <v>0</v>
      </c>
      <c r="Y42" s="127">
        <f t="shared" si="27"/>
        <v>3533</v>
      </c>
    </row>
    <row r="43" spans="1:25" x14ac:dyDescent="0.25">
      <c r="A43" s="87" t="s">
        <v>63</v>
      </c>
      <c r="B43" s="88" t="s">
        <v>59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5000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8506</v>
      </c>
      <c r="W43" s="70">
        <v>0</v>
      </c>
      <c r="X43" s="39">
        <v>0</v>
      </c>
      <c r="Y43" s="127">
        <f t="shared" si="27"/>
        <v>13506</v>
      </c>
    </row>
    <row r="44" spans="1:25" x14ac:dyDescent="0.25">
      <c r="A44" s="68" t="s">
        <v>34</v>
      </c>
      <c r="B44" s="69" t="s">
        <v>44</v>
      </c>
      <c r="C44" s="70">
        <f>C45</f>
        <v>0</v>
      </c>
      <c r="D44" s="70">
        <f>D45</f>
        <v>0</v>
      </c>
      <c r="E44" s="70">
        <f t="shared" ref="E44:X44" si="31">E45</f>
        <v>0</v>
      </c>
      <c r="F44" s="70">
        <f>F45</f>
        <v>0</v>
      </c>
      <c r="G44" s="70">
        <f>G45</f>
        <v>0</v>
      </c>
      <c r="H44" s="70">
        <f t="shared" si="31"/>
        <v>0</v>
      </c>
      <c r="I44" s="70">
        <f t="shared" si="31"/>
        <v>0</v>
      </c>
      <c r="J44" s="70">
        <f t="shared" si="31"/>
        <v>0</v>
      </c>
      <c r="K44" s="70">
        <f t="shared" si="31"/>
        <v>16023</v>
      </c>
      <c r="L44" s="70">
        <f t="shared" si="31"/>
        <v>0</v>
      </c>
      <c r="M44" s="70">
        <f t="shared" si="31"/>
        <v>0</v>
      </c>
      <c r="N44" s="70">
        <f t="shared" si="31"/>
        <v>0</v>
      </c>
      <c r="O44" s="70">
        <f t="shared" si="31"/>
        <v>0</v>
      </c>
      <c r="P44" s="70">
        <f t="shared" si="31"/>
        <v>0</v>
      </c>
      <c r="Q44" s="70">
        <f t="shared" si="31"/>
        <v>0</v>
      </c>
      <c r="R44" s="70">
        <f t="shared" si="31"/>
        <v>0</v>
      </c>
      <c r="S44" s="70">
        <f t="shared" si="31"/>
        <v>0</v>
      </c>
      <c r="T44" s="70">
        <f t="shared" si="31"/>
        <v>0</v>
      </c>
      <c r="U44" s="70">
        <f t="shared" si="31"/>
        <v>0</v>
      </c>
      <c r="V44" s="70">
        <f t="shared" si="31"/>
        <v>0</v>
      </c>
      <c r="W44" s="70">
        <f t="shared" si="31"/>
        <v>0</v>
      </c>
      <c r="X44" s="39">
        <f t="shared" si="31"/>
        <v>0</v>
      </c>
      <c r="Y44" s="127">
        <f t="shared" si="27"/>
        <v>16023</v>
      </c>
    </row>
    <row r="45" spans="1:25" x14ac:dyDescent="0.25">
      <c r="A45" s="87" t="s">
        <v>65</v>
      </c>
      <c r="B45" s="88" t="s">
        <v>58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16023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9">
        <v>0</v>
      </c>
      <c r="Y45" s="127">
        <f t="shared" si="27"/>
        <v>16023</v>
      </c>
    </row>
    <row r="46" spans="1:25" x14ac:dyDescent="0.25">
      <c r="A46" s="68" t="s">
        <v>35</v>
      </c>
      <c r="B46" s="69" t="s">
        <v>45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81</v>
      </c>
      <c r="I46" s="70">
        <v>0</v>
      </c>
      <c r="J46" s="70">
        <v>0</v>
      </c>
      <c r="K46" s="70">
        <f>K45*27%</f>
        <v>4326.21</v>
      </c>
      <c r="L46" s="70">
        <v>0</v>
      </c>
      <c r="M46" s="70">
        <v>0</v>
      </c>
      <c r="N46" s="70">
        <v>1909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58</v>
      </c>
      <c r="V46" s="70">
        <v>830</v>
      </c>
      <c r="W46" s="70">
        <v>0</v>
      </c>
      <c r="X46" s="39">
        <v>0</v>
      </c>
      <c r="Y46" s="127">
        <f t="shared" si="27"/>
        <v>7204.21</v>
      </c>
    </row>
    <row r="47" spans="1:25" x14ac:dyDescent="0.25">
      <c r="A47" s="68" t="s">
        <v>36</v>
      </c>
      <c r="B47" s="69" t="s">
        <v>46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39">
        <v>0</v>
      </c>
      <c r="Y47" s="127">
        <f t="shared" si="27"/>
        <v>0</v>
      </c>
    </row>
    <row r="48" spans="1:25" x14ac:dyDescent="0.25">
      <c r="A48" s="68" t="s">
        <v>37</v>
      </c>
      <c r="B48" s="69" t="s">
        <v>47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4000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39">
        <v>0</v>
      </c>
      <c r="Y48" s="127">
        <f t="shared" si="27"/>
        <v>4000</v>
      </c>
    </row>
    <row r="49" spans="1:25" x14ac:dyDescent="0.25">
      <c r="A49" s="68" t="s">
        <v>38</v>
      </c>
      <c r="B49" s="69" t="s">
        <v>48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39">
        <v>0</v>
      </c>
      <c r="Y49" s="127">
        <f t="shared" si="27"/>
        <v>0</v>
      </c>
    </row>
    <row r="50" spans="1:25" ht="15.75" thickBot="1" x14ac:dyDescent="0.3">
      <c r="A50" s="72" t="s">
        <v>39</v>
      </c>
      <c r="B50" s="73" t="s">
        <v>49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39">
        <v>0</v>
      </c>
      <c r="Y50" s="127">
        <f t="shared" si="27"/>
        <v>0</v>
      </c>
    </row>
    <row r="51" spans="1:25" ht="15.75" thickBot="1" x14ac:dyDescent="0.3">
      <c r="A51" s="78" t="s">
        <v>50</v>
      </c>
      <c r="B51" s="79" t="s">
        <v>51</v>
      </c>
      <c r="C51" s="80">
        <f>C36+C37+C39+C40+C44+C46+C47+C48+C49+C50</f>
        <v>0</v>
      </c>
      <c r="D51" s="80">
        <f>D36+D37+D39+D40+D44+D46+D47+D48+D49+D50</f>
        <v>0</v>
      </c>
      <c r="E51" s="80">
        <f t="shared" ref="E51:Y51" si="32">E36+E37+E39+E40+E44+E46+E47+E48+E49+E50</f>
        <v>0</v>
      </c>
      <c r="F51" s="80">
        <f>F36+F37+F39+F40+F44+F46+F47+F48+F49+F50</f>
        <v>0</v>
      </c>
      <c r="G51" s="80">
        <f>G36+G37+G39+G40+G44+G46+G47+G48+G49+G50</f>
        <v>0</v>
      </c>
      <c r="H51" s="80">
        <f t="shared" si="32"/>
        <v>4381</v>
      </c>
      <c r="I51" s="80">
        <f t="shared" si="32"/>
        <v>0</v>
      </c>
      <c r="J51" s="80">
        <f t="shared" si="32"/>
        <v>0</v>
      </c>
      <c r="K51" s="80">
        <f t="shared" si="32"/>
        <v>20349.21</v>
      </c>
      <c r="L51" s="80">
        <f t="shared" si="32"/>
        <v>0</v>
      </c>
      <c r="M51" s="80">
        <f t="shared" si="32"/>
        <v>0</v>
      </c>
      <c r="N51" s="80">
        <f t="shared" si="32"/>
        <v>8979</v>
      </c>
      <c r="O51" s="80">
        <f t="shared" si="32"/>
        <v>0</v>
      </c>
      <c r="P51" s="80">
        <f t="shared" si="32"/>
        <v>0</v>
      </c>
      <c r="Q51" s="80">
        <f t="shared" si="32"/>
        <v>0</v>
      </c>
      <c r="R51" s="80">
        <f t="shared" si="32"/>
        <v>0</v>
      </c>
      <c r="S51" s="80">
        <f t="shared" si="32"/>
        <v>0</v>
      </c>
      <c r="T51" s="80">
        <f t="shared" si="32"/>
        <v>0</v>
      </c>
      <c r="U51" s="80">
        <f t="shared" si="32"/>
        <v>273</v>
      </c>
      <c r="V51" s="80">
        <f t="shared" si="32"/>
        <v>15942</v>
      </c>
      <c r="W51" s="80">
        <f t="shared" si="32"/>
        <v>0</v>
      </c>
      <c r="X51" s="43">
        <f>X36+X37+X39+X40+X44+X46+X47+X48+X49+X50</f>
        <v>0</v>
      </c>
      <c r="Y51" s="105">
        <f t="shared" si="32"/>
        <v>49924.21</v>
      </c>
    </row>
    <row r="52" spans="1:25" x14ac:dyDescent="0.25">
      <c r="A52" s="8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37"/>
      <c r="Y52" s="127"/>
    </row>
    <row r="53" spans="1:25" x14ac:dyDescent="0.25">
      <c r="A53" s="68" t="s">
        <v>66</v>
      </c>
      <c r="B53" s="69" t="s">
        <v>71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39">
        <v>0</v>
      </c>
      <c r="Y53" s="127">
        <f>SUM(C53:X53)</f>
        <v>0</v>
      </c>
    </row>
    <row r="54" spans="1:25" x14ac:dyDescent="0.25">
      <c r="A54" s="68" t="s">
        <v>67</v>
      </c>
      <c r="B54" s="69" t="s">
        <v>110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39">
        <v>0</v>
      </c>
      <c r="Y54" s="127">
        <f>SUM(C54:X54)</f>
        <v>0</v>
      </c>
    </row>
    <row r="55" spans="1:25" ht="15.75" thickBot="1" x14ac:dyDescent="0.3">
      <c r="A55" s="72" t="s">
        <v>68</v>
      </c>
      <c r="B55" s="73" t="s">
        <v>72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39">
        <v>0</v>
      </c>
      <c r="Y55" s="127">
        <f>SUM(C55:X55)</f>
        <v>0</v>
      </c>
    </row>
    <row r="56" spans="1:25" ht="15.75" thickBot="1" x14ac:dyDescent="0.3">
      <c r="A56" s="78" t="s">
        <v>69</v>
      </c>
      <c r="B56" s="79" t="s">
        <v>70</v>
      </c>
      <c r="C56" s="80">
        <f>SUM(C53:C55)</f>
        <v>0</v>
      </c>
      <c r="D56" s="80">
        <f>SUM(D53:D55)</f>
        <v>0</v>
      </c>
      <c r="E56" s="80">
        <f t="shared" ref="E56:Y56" si="33">SUM(E53:E55)</f>
        <v>0</v>
      </c>
      <c r="F56" s="80">
        <f>SUM(F53:F55)</f>
        <v>0</v>
      </c>
      <c r="G56" s="80">
        <f>SUM(G53:G55)</f>
        <v>0</v>
      </c>
      <c r="H56" s="80">
        <f t="shared" si="33"/>
        <v>0</v>
      </c>
      <c r="I56" s="80">
        <f t="shared" si="33"/>
        <v>0</v>
      </c>
      <c r="J56" s="80">
        <f t="shared" si="33"/>
        <v>0</v>
      </c>
      <c r="K56" s="80">
        <f t="shared" si="33"/>
        <v>0</v>
      </c>
      <c r="L56" s="80">
        <f t="shared" si="33"/>
        <v>0</v>
      </c>
      <c r="M56" s="80">
        <f t="shared" si="33"/>
        <v>0</v>
      </c>
      <c r="N56" s="80">
        <f t="shared" si="33"/>
        <v>0</v>
      </c>
      <c r="O56" s="80">
        <f t="shared" si="33"/>
        <v>0</v>
      </c>
      <c r="P56" s="80">
        <f t="shared" si="33"/>
        <v>0</v>
      </c>
      <c r="Q56" s="80">
        <f t="shared" si="33"/>
        <v>0</v>
      </c>
      <c r="R56" s="80">
        <f t="shared" si="33"/>
        <v>0</v>
      </c>
      <c r="S56" s="80">
        <f t="shared" si="33"/>
        <v>0</v>
      </c>
      <c r="T56" s="80">
        <f t="shared" si="33"/>
        <v>0</v>
      </c>
      <c r="U56" s="80">
        <f t="shared" si="33"/>
        <v>0</v>
      </c>
      <c r="V56" s="80">
        <f t="shared" si="33"/>
        <v>0</v>
      </c>
      <c r="W56" s="80">
        <f t="shared" si="33"/>
        <v>0</v>
      </c>
      <c r="X56" s="43">
        <f>SUM(X53:X55)</f>
        <v>0</v>
      </c>
      <c r="Y56" s="105">
        <f t="shared" si="33"/>
        <v>0</v>
      </c>
    </row>
    <row r="57" spans="1:25" ht="15.75" thickBot="1" x14ac:dyDescent="0.3">
      <c r="A57" s="96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46"/>
      <c r="Y57" s="128"/>
    </row>
    <row r="58" spans="1:25" ht="16.5" thickBot="1" x14ac:dyDescent="0.3">
      <c r="A58" s="142" t="s">
        <v>107</v>
      </c>
      <c r="B58" s="143"/>
      <c r="C58" s="100">
        <f>C16+C34+C51+C56</f>
        <v>160928</v>
      </c>
      <c r="D58" s="100">
        <f>D16+D34+D51+D56</f>
        <v>0</v>
      </c>
      <c r="E58" s="100">
        <f t="shared" ref="E58:W58" si="34">E16+E34+E51+E56</f>
        <v>0</v>
      </c>
      <c r="F58" s="100">
        <f>F16+F34+F51+F56</f>
        <v>0</v>
      </c>
      <c r="G58" s="100">
        <f>G16+G34+G51+G56</f>
        <v>336399</v>
      </c>
      <c r="H58" s="100">
        <f t="shared" si="34"/>
        <v>4381</v>
      </c>
      <c r="I58" s="100">
        <f t="shared" si="34"/>
        <v>0</v>
      </c>
      <c r="J58" s="100">
        <f t="shared" si="34"/>
        <v>0</v>
      </c>
      <c r="K58" s="100">
        <f t="shared" si="34"/>
        <v>20349.21</v>
      </c>
      <c r="L58" s="100">
        <f t="shared" si="34"/>
        <v>0</v>
      </c>
      <c r="M58" s="100">
        <f t="shared" si="34"/>
        <v>0</v>
      </c>
      <c r="N58" s="100">
        <f t="shared" si="34"/>
        <v>8979</v>
      </c>
      <c r="O58" s="100">
        <f t="shared" si="34"/>
        <v>0</v>
      </c>
      <c r="P58" s="100">
        <f t="shared" si="34"/>
        <v>0</v>
      </c>
      <c r="Q58" s="100">
        <f t="shared" si="34"/>
        <v>0</v>
      </c>
      <c r="R58" s="100">
        <f t="shared" si="34"/>
        <v>10526</v>
      </c>
      <c r="S58" s="100">
        <f t="shared" si="34"/>
        <v>0</v>
      </c>
      <c r="T58" s="100">
        <f t="shared" si="34"/>
        <v>0</v>
      </c>
      <c r="U58" s="100">
        <f t="shared" si="34"/>
        <v>273</v>
      </c>
      <c r="V58" s="100">
        <f t="shared" si="34"/>
        <v>15942</v>
      </c>
      <c r="W58" s="100">
        <f t="shared" si="34"/>
        <v>0</v>
      </c>
      <c r="X58" s="48">
        <f>X16+X34+X51+X56</f>
        <v>0</v>
      </c>
      <c r="Y58" s="106">
        <f>Y16+Y34+Y51+Y56</f>
        <v>557777.21</v>
      </c>
    </row>
    <row r="59" spans="1:25" x14ac:dyDescent="0.25">
      <c r="A59" s="82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37"/>
      <c r="Y59" s="127"/>
    </row>
    <row r="60" spans="1:25" x14ac:dyDescent="0.25">
      <c r="A60" s="68" t="s">
        <v>73</v>
      </c>
      <c r="B60" s="69" t="s">
        <v>84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39">
        <v>0</v>
      </c>
      <c r="Y60" s="127">
        <f t="shared" ref="Y60:Y69" si="35">SUM(C60:X60)</f>
        <v>0</v>
      </c>
    </row>
    <row r="61" spans="1:25" x14ac:dyDescent="0.25">
      <c r="A61" s="68" t="s">
        <v>74</v>
      </c>
      <c r="B61" s="69" t="s">
        <v>85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39">
        <v>0</v>
      </c>
      <c r="Y61" s="127">
        <f t="shared" si="35"/>
        <v>0</v>
      </c>
    </row>
    <row r="62" spans="1:25" x14ac:dyDescent="0.25">
      <c r="A62" s="68" t="s">
        <v>75</v>
      </c>
      <c r="B62" s="69" t="s">
        <v>86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39">
        <v>0</v>
      </c>
      <c r="Y62" s="127">
        <f t="shared" si="35"/>
        <v>0</v>
      </c>
    </row>
    <row r="63" spans="1:25" x14ac:dyDescent="0.25">
      <c r="A63" s="68" t="s">
        <v>76</v>
      </c>
      <c r="B63" s="69" t="s">
        <v>87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39">
        <v>0</v>
      </c>
      <c r="Y63" s="127">
        <f t="shared" si="35"/>
        <v>0</v>
      </c>
    </row>
    <row r="64" spans="1:25" x14ac:dyDescent="0.25">
      <c r="A64" s="68" t="s">
        <v>77</v>
      </c>
      <c r="B64" s="69" t="s">
        <v>88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39">
        <v>0</v>
      </c>
      <c r="Y64" s="127">
        <f t="shared" si="35"/>
        <v>0</v>
      </c>
    </row>
    <row r="65" spans="1:25" x14ac:dyDescent="0.25">
      <c r="A65" s="68" t="s">
        <v>78</v>
      </c>
      <c r="B65" s="69" t="s">
        <v>91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39">
        <v>-210391</v>
      </c>
      <c r="Y65" s="127">
        <f t="shared" si="35"/>
        <v>-210391</v>
      </c>
    </row>
    <row r="66" spans="1:25" x14ac:dyDescent="0.25">
      <c r="A66" s="68" t="s">
        <v>79</v>
      </c>
      <c r="B66" s="69" t="s">
        <v>89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39">
        <v>0</v>
      </c>
      <c r="Y66" s="127">
        <f t="shared" si="35"/>
        <v>0</v>
      </c>
    </row>
    <row r="67" spans="1:25" x14ac:dyDescent="0.25">
      <c r="A67" s="68" t="s">
        <v>80</v>
      </c>
      <c r="B67" s="69" t="s">
        <v>90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39">
        <v>0</v>
      </c>
      <c r="Y67" s="127">
        <f t="shared" si="35"/>
        <v>0</v>
      </c>
    </row>
    <row r="68" spans="1:25" x14ac:dyDescent="0.25">
      <c r="A68" s="68" t="s">
        <v>81</v>
      </c>
      <c r="B68" s="69" t="s">
        <v>83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39">
        <v>0</v>
      </c>
      <c r="Y68" s="127">
        <f t="shared" si="35"/>
        <v>0</v>
      </c>
    </row>
    <row r="69" spans="1:25" ht="15.75" thickBot="1" x14ac:dyDescent="0.3">
      <c r="A69" s="72" t="s">
        <v>82</v>
      </c>
      <c r="B69" s="73" t="s">
        <v>108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39">
        <v>0</v>
      </c>
      <c r="Y69" s="127">
        <f t="shared" si="35"/>
        <v>0</v>
      </c>
    </row>
    <row r="70" spans="1:25" ht="15.75" thickBot="1" x14ac:dyDescent="0.3">
      <c r="A70" s="78" t="s">
        <v>92</v>
      </c>
      <c r="B70" s="79" t="s">
        <v>93</v>
      </c>
      <c r="C70" s="80">
        <f>SUM(C60:C69)</f>
        <v>0</v>
      </c>
      <c r="D70" s="80">
        <f>SUM(D60:D69)</f>
        <v>0</v>
      </c>
      <c r="E70" s="80">
        <f>SUM(E60:E69)</f>
        <v>0</v>
      </c>
      <c r="F70" s="80">
        <f>SUM(F60:F69)</f>
        <v>0</v>
      </c>
      <c r="G70" s="80">
        <f>SUM(G60:G69)</f>
        <v>0</v>
      </c>
      <c r="H70" s="80">
        <f t="shared" ref="H70:Y70" si="36">SUM(H60:H69)</f>
        <v>0</v>
      </c>
      <c r="I70" s="80">
        <f t="shared" si="36"/>
        <v>0</v>
      </c>
      <c r="J70" s="80">
        <f t="shared" si="36"/>
        <v>0</v>
      </c>
      <c r="K70" s="80">
        <f t="shared" si="36"/>
        <v>0</v>
      </c>
      <c r="L70" s="80">
        <f t="shared" si="36"/>
        <v>0</v>
      </c>
      <c r="M70" s="80">
        <f t="shared" si="36"/>
        <v>0</v>
      </c>
      <c r="N70" s="80">
        <f t="shared" si="36"/>
        <v>0</v>
      </c>
      <c r="O70" s="80">
        <f t="shared" si="36"/>
        <v>0</v>
      </c>
      <c r="P70" s="80">
        <f t="shared" si="36"/>
        <v>0</v>
      </c>
      <c r="Q70" s="80">
        <f t="shared" si="36"/>
        <v>0</v>
      </c>
      <c r="R70" s="80">
        <f t="shared" si="36"/>
        <v>0</v>
      </c>
      <c r="S70" s="80">
        <f t="shared" si="36"/>
        <v>0</v>
      </c>
      <c r="T70" s="80">
        <f t="shared" si="36"/>
        <v>0</v>
      </c>
      <c r="U70" s="80">
        <f t="shared" si="36"/>
        <v>0</v>
      </c>
      <c r="V70" s="80">
        <f t="shared" si="36"/>
        <v>0</v>
      </c>
      <c r="W70" s="80">
        <f t="shared" si="36"/>
        <v>0</v>
      </c>
      <c r="X70" s="43">
        <f t="shared" si="36"/>
        <v>-210391</v>
      </c>
      <c r="Y70" s="43">
        <f t="shared" si="36"/>
        <v>-210391</v>
      </c>
    </row>
    <row r="71" spans="1:25" ht="15.75" thickBot="1" x14ac:dyDescent="0.3">
      <c r="A71" s="96"/>
      <c r="B71" s="97"/>
      <c r="C71" s="98"/>
      <c r="D71" s="98"/>
      <c r="E71" s="98"/>
      <c r="F71" s="98"/>
      <c r="G71" s="98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39"/>
      <c r="Y71" s="128"/>
    </row>
    <row r="72" spans="1:25" ht="16.5" thickBot="1" x14ac:dyDescent="0.3">
      <c r="A72" s="142" t="s">
        <v>94</v>
      </c>
      <c r="B72" s="143"/>
      <c r="C72" s="100">
        <f>C58+C70</f>
        <v>160928</v>
      </c>
      <c r="D72" s="100">
        <f>D58+D70</f>
        <v>0</v>
      </c>
      <c r="E72" s="100">
        <f>E58+E70</f>
        <v>0</v>
      </c>
      <c r="F72" s="100">
        <f>F58+F70</f>
        <v>0</v>
      </c>
      <c r="G72" s="100">
        <f>G58+G70</f>
        <v>336399</v>
      </c>
      <c r="H72" s="100">
        <f t="shared" ref="H72:W72" si="37">H58+H70</f>
        <v>4381</v>
      </c>
      <c r="I72" s="100">
        <f t="shared" si="37"/>
        <v>0</v>
      </c>
      <c r="J72" s="100">
        <f t="shared" si="37"/>
        <v>0</v>
      </c>
      <c r="K72" s="100">
        <f t="shared" si="37"/>
        <v>20349.21</v>
      </c>
      <c r="L72" s="100">
        <f t="shared" si="37"/>
        <v>0</v>
      </c>
      <c r="M72" s="100">
        <f t="shared" si="37"/>
        <v>0</v>
      </c>
      <c r="N72" s="100">
        <f t="shared" si="37"/>
        <v>8979</v>
      </c>
      <c r="O72" s="100">
        <f t="shared" si="37"/>
        <v>0</v>
      </c>
      <c r="P72" s="100">
        <f t="shared" si="37"/>
        <v>0</v>
      </c>
      <c r="Q72" s="100">
        <f t="shared" si="37"/>
        <v>0</v>
      </c>
      <c r="R72" s="100">
        <f t="shared" si="37"/>
        <v>10526</v>
      </c>
      <c r="S72" s="100">
        <f t="shared" si="37"/>
        <v>0</v>
      </c>
      <c r="T72" s="100">
        <f t="shared" si="37"/>
        <v>0</v>
      </c>
      <c r="U72" s="100">
        <f t="shared" si="37"/>
        <v>273</v>
      </c>
      <c r="V72" s="100">
        <f t="shared" si="37"/>
        <v>15942</v>
      </c>
      <c r="W72" s="100">
        <f t="shared" si="37"/>
        <v>0</v>
      </c>
      <c r="X72" s="48">
        <f>X58+X70</f>
        <v>-210391</v>
      </c>
      <c r="Y72" s="106">
        <f>Y58+Y70</f>
        <v>347386.20999999996</v>
      </c>
    </row>
    <row r="73" spans="1:25" x14ac:dyDescent="0.25">
      <c r="A73" s="132" t="s">
        <v>179</v>
      </c>
    </row>
  </sheetData>
  <mergeCells count="4">
    <mergeCell ref="A2:Y2"/>
    <mergeCell ref="A3:Y3"/>
    <mergeCell ref="A58:B58"/>
    <mergeCell ref="A72:B72"/>
  </mergeCells>
  <phoneticPr fontId="0" type="noConversion"/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7" zoomScale="85" zoomScaleNormal="85" workbookViewId="0">
      <selection activeCell="A3" sqref="A3:G3"/>
    </sheetView>
  </sheetViews>
  <sheetFormatPr defaultRowHeight="15" x14ac:dyDescent="0.25"/>
  <cols>
    <col min="1" max="1" width="10.42578125" customWidth="1"/>
    <col min="2" max="2" width="47.42578125" customWidth="1"/>
    <col min="3" max="3" width="13.85546875" style="32" customWidth="1"/>
    <col min="4" max="4" width="13.28515625" style="32" customWidth="1"/>
    <col min="5" max="5" width="15.28515625" style="32" customWidth="1"/>
    <col min="6" max="6" width="13.28515625" style="32" customWidth="1"/>
    <col min="7" max="7" width="14.140625" style="32" customWidth="1"/>
  </cols>
  <sheetData>
    <row r="1" spans="1:9" x14ac:dyDescent="0.25">
      <c r="G1" s="33" t="s">
        <v>162</v>
      </c>
    </row>
    <row r="2" spans="1:9" x14ac:dyDescent="0.25">
      <c r="A2" s="145" t="s">
        <v>181</v>
      </c>
      <c r="B2" s="145"/>
      <c r="C2" s="145"/>
      <c r="D2" s="145"/>
      <c r="E2" s="145"/>
      <c r="F2" s="145"/>
      <c r="G2" s="145"/>
    </row>
    <row r="3" spans="1:9" x14ac:dyDescent="0.25">
      <c r="A3" s="145" t="s">
        <v>121</v>
      </c>
      <c r="B3" s="145"/>
      <c r="C3" s="145"/>
      <c r="D3" s="145"/>
      <c r="E3" s="145"/>
      <c r="F3" s="145"/>
      <c r="G3" s="145"/>
    </row>
    <row r="4" spans="1:9" ht="15.75" thickBot="1" x14ac:dyDescent="0.3">
      <c r="G4" s="34" t="s">
        <v>105</v>
      </c>
    </row>
    <row r="5" spans="1:9" ht="63" customHeight="1" thickBot="1" x14ac:dyDescent="0.3">
      <c r="A5" s="5" t="s">
        <v>2</v>
      </c>
      <c r="B5" s="6" t="s">
        <v>0</v>
      </c>
      <c r="C5" s="121" t="s">
        <v>129</v>
      </c>
      <c r="D5" s="122" t="s">
        <v>130</v>
      </c>
      <c r="E5" s="122" t="s">
        <v>131</v>
      </c>
      <c r="F5" s="123" t="s">
        <v>174</v>
      </c>
      <c r="G5" s="36" t="s">
        <v>1</v>
      </c>
    </row>
    <row r="6" spans="1:9" x14ac:dyDescent="0.25">
      <c r="A6" s="3" t="s">
        <v>3</v>
      </c>
      <c r="B6" s="4" t="s">
        <v>4</v>
      </c>
      <c r="C6" s="37">
        <v>0</v>
      </c>
      <c r="D6" s="37">
        <v>0</v>
      </c>
      <c r="E6" s="37">
        <v>0</v>
      </c>
      <c r="F6" s="37">
        <v>0</v>
      </c>
      <c r="G6" s="51">
        <f>SUM(C6:F6)</f>
        <v>0</v>
      </c>
    </row>
    <row r="7" spans="1:9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5">
        <f t="shared" ref="G7:G66" si="0">SUM(C7:F7)</f>
        <v>0</v>
      </c>
    </row>
    <row r="8" spans="1:9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5">
        <f t="shared" si="0"/>
        <v>0</v>
      </c>
    </row>
    <row r="9" spans="1:9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5">
        <f t="shared" si="0"/>
        <v>0</v>
      </c>
    </row>
    <row r="10" spans="1:9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5">
        <f t="shared" si="0"/>
        <v>0</v>
      </c>
    </row>
    <row r="11" spans="1:9" x14ac:dyDescent="0.25">
      <c r="A11" s="9" t="s">
        <v>13</v>
      </c>
      <c r="B11" s="10" t="s">
        <v>14</v>
      </c>
      <c r="C11" s="41">
        <v>0</v>
      </c>
      <c r="D11" s="39">
        <v>0</v>
      </c>
      <c r="E11" s="39">
        <v>0</v>
      </c>
      <c r="F11" s="39">
        <v>0</v>
      </c>
      <c r="G11" s="55">
        <f t="shared" si="0"/>
        <v>0</v>
      </c>
    </row>
    <row r="12" spans="1:9" x14ac:dyDescent="0.25">
      <c r="A12" s="68" t="s">
        <v>166</v>
      </c>
      <c r="B12" s="69" t="s">
        <v>167</v>
      </c>
      <c r="C12" s="41">
        <v>0</v>
      </c>
      <c r="D12" s="39">
        <v>0</v>
      </c>
      <c r="E12" s="39">
        <v>0</v>
      </c>
      <c r="F12" s="39">
        <v>0</v>
      </c>
      <c r="G12" s="55">
        <f>SUM(C12:F12)</f>
        <v>0</v>
      </c>
    </row>
    <row r="13" spans="1:9" x14ac:dyDescent="0.25">
      <c r="A13" s="68" t="s">
        <v>168</v>
      </c>
      <c r="B13" s="69" t="s">
        <v>172</v>
      </c>
      <c r="C13" s="41">
        <v>0</v>
      </c>
      <c r="D13" s="39">
        <v>0</v>
      </c>
      <c r="E13" s="39">
        <v>0</v>
      </c>
      <c r="F13" s="39">
        <v>0</v>
      </c>
      <c r="G13" s="55">
        <f>SUM(C13:F13)</f>
        <v>0</v>
      </c>
    </row>
    <row r="14" spans="1:9" x14ac:dyDescent="0.25">
      <c r="A14" s="68" t="s">
        <v>169</v>
      </c>
      <c r="B14" s="69" t="s">
        <v>173</v>
      </c>
      <c r="C14" s="41">
        <v>0</v>
      </c>
      <c r="D14" s="39">
        <v>0</v>
      </c>
      <c r="E14" s="39">
        <v>0</v>
      </c>
      <c r="F14" s="39">
        <v>0</v>
      </c>
      <c r="G14" s="55">
        <f>SUM(C14:F14)</f>
        <v>0</v>
      </c>
    </row>
    <row r="15" spans="1:9" ht="15.75" thickBot="1" x14ac:dyDescent="0.3">
      <c r="A15" s="72" t="s">
        <v>170</v>
      </c>
      <c r="B15" s="73" t="s">
        <v>171</v>
      </c>
      <c r="C15" s="41">
        <v>0</v>
      </c>
      <c r="D15" s="39">
        <v>0</v>
      </c>
      <c r="E15" s="39">
        <v>0</v>
      </c>
      <c r="F15" s="39">
        <v>0</v>
      </c>
      <c r="G15" s="55">
        <f>SUM(C15:F15)</f>
        <v>0</v>
      </c>
    </row>
    <row r="16" spans="1:9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3">
        <f>SUM(F6:F11)</f>
        <v>0</v>
      </c>
      <c r="G16" s="105">
        <f>SUM(G6:G11)</f>
        <v>0</v>
      </c>
      <c r="I16" t="s">
        <v>112</v>
      </c>
    </row>
    <row r="17" spans="1:7" x14ac:dyDescent="0.25">
      <c r="A17" s="3"/>
      <c r="B17" s="4"/>
      <c r="C17" s="37"/>
      <c r="D17" s="37"/>
      <c r="E17" s="37"/>
      <c r="F17" s="124"/>
      <c r="G17" s="55"/>
    </row>
    <row r="18" spans="1:7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39">
        <f>F19+F20+F21+F22</f>
        <v>0</v>
      </c>
      <c r="G18" s="55">
        <f>SUM(C18:F18)</f>
        <v>0</v>
      </c>
    </row>
    <row r="19" spans="1:7" x14ac:dyDescent="0.25">
      <c r="A19" s="16" t="s">
        <v>128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5">
        <f t="shared" si="0"/>
        <v>0</v>
      </c>
    </row>
    <row r="20" spans="1:7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5">
        <f t="shared" si="0"/>
        <v>0</v>
      </c>
    </row>
    <row r="21" spans="1:7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5">
        <f t="shared" si="0"/>
        <v>0</v>
      </c>
    </row>
    <row r="22" spans="1:7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5">
        <f t="shared" si="0"/>
        <v>0</v>
      </c>
    </row>
    <row r="23" spans="1:7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39">
        <f>F24</f>
        <v>0</v>
      </c>
      <c r="G23" s="55">
        <f t="shared" si="0"/>
        <v>0</v>
      </c>
    </row>
    <row r="24" spans="1:7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5">
        <f t="shared" si="0"/>
        <v>0</v>
      </c>
    </row>
    <row r="25" spans="1:7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39">
        <f>F26</f>
        <v>0</v>
      </c>
      <c r="G25" s="55">
        <f t="shared" si="0"/>
        <v>0</v>
      </c>
    </row>
    <row r="26" spans="1:7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5">
        <f t="shared" si="0"/>
        <v>0</v>
      </c>
    </row>
    <row r="27" spans="1:7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39">
        <f>F28+F29+F30</f>
        <v>0</v>
      </c>
      <c r="G27" s="55">
        <f t="shared" si="0"/>
        <v>0</v>
      </c>
    </row>
    <row r="28" spans="1:7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5">
        <f t="shared" si="0"/>
        <v>0</v>
      </c>
    </row>
    <row r="29" spans="1:7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5">
        <f t="shared" si="0"/>
        <v>0</v>
      </c>
    </row>
    <row r="30" spans="1:7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5">
        <f t="shared" si="0"/>
        <v>0</v>
      </c>
    </row>
    <row r="31" spans="1:7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3">
        <f>F25+F23+F18+F27</f>
        <v>0</v>
      </c>
      <c r="G31" s="105">
        <f>G25+G23+G18+G27</f>
        <v>0</v>
      </c>
    </row>
    <row r="32" spans="1:7" x14ac:dyDescent="0.25">
      <c r="A32" s="3"/>
      <c r="B32" s="4"/>
      <c r="C32" s="37"/>
      <c r="D32" s="37"/>
      <c r="E32" s="37"/>
      <c r="F32" s="124"/>
      <c r="G32" s="55"/>
    </row>
    <row r="33" spans="1:7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5">
        <f t="shared" si="0"/>
        <v>0</v>
      </c>
    </row>
    <row r="34" spans="1:7" x14ac:dyDescent="0.25">
      <c r="A34" s="2" t="s">
        <v>31</v>
      </c>
      <c r="B34" s="1" t="s">
        <v>41</v>
      </c>
      <c r="C34" s="39">
        <v>3500</v>
      </c>
      <c r="D34" s="39">
        <f>D35</f>
        <v>0</v>
      </c>
      <c r="E34" s="39">
        <f>E35</f>
        <v>0</v>
      </c>
      <c r="F34" s="39">
        <f>F35</f>
        <v>0</v>
      </c>
      <c r="G34" s="55">
        <f t="shared" si="0"/>
        <v>3500</v>
      </c>
    </row>
    <row r="35" spans="1:7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55">
        <f t="shared" si="0"/>
        <v>0</v>
      </c>
    </row>
    <row r="36" spans="1:7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55">
        <f t="shared" si="0"/>
        <v>0</v>
      </c>
    </row>
    <row r="37" spans="1:7" x14ac:dyDescent="0.25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39">
        <f>F38+F39+F40</f>
        <v>0</v>
      </c>
      <c r="G37" s="55">
        <f t="shared" si="0"/>
        <v>0</v>
      </c>
    </row>
    <row r="38" spans="1:7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5">
        <f t="shared" si="0"/>
        <v>0</v>
      </c>
    </row>
    <row r="39" spans="1:7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5">
        <f t="shared" si="0"/>
        <v>0</v>
      </c>
    </row>
    <row r="40" spans="1:7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55">
        <f t="shared" si="0"/>
        <v>0</v>
      </c>
    </row>
    <row r="41" spans="1:7" x14ac:dyDescent="0.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39">
        <f>F42</f>
        <v>0</v>
      </c>
      <c r="G41" s="55">
        <f t="shared" si="0"/>
        <v>0</v>
      </c>
    </row>
    <row r="42" spans="1:7" x14ac:dyDescent="0.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55">
        <f t="shared" si="0"/>
        <v>0</v>
      </c>
    </row>
    <row r="43" spans="1:7" x14ac:dyDescent="0.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55">
        <f t="shared" si="0"/>
        <v>0</v>
      </c>
    </row>
    <row r="44" spans="1:7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5">
        <f t="shared" si="0"/>
        <v>0</v>
      </c>
    </row>
    <row r="45" spans="1:7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5">
        <f t="shared" si="0"/>
        <v>0</v>
      </c>
    </row>
    <row r="46" spans="1:7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5">
        <f t="shared" si="0"/>
        <v>0</v>
      </c>
    </row>
    <row r="47" spans="1:7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5">
        <f t="shared" si="0"/>
        <v>0</v>
      </c>
    </row>
    <row r="48" spans="1:7" ht="15.75" thickBot="1" x14ac:dyDescent="0.3">
      <c r="A48" s="11" t="s">
        <v>50</v>
      </c>
      <c r="B48" s="12" t="s">
        <v>51</v>
      </c>
      <c r="C48" s="43">
        <f>C33+C34+C36+C37+C41+C43+C44+C45+C46+C47</f>
        <v>3500</v>
      </c>
      <c r="D48" s="43">
        <f>D33+D34+D36+D37+D41+D43+D44+D45+D46+D47</f>
        <v>0</v>
      </c>
      <c r="E48" s="43">
        <f>E33+E34+E36+E37+E41+E43+E44+E45+E46+E47</f>
        <v>0</v>
      </c>
      <c r="F48" s="43">
        <f>F33+F34+F36+F37+F41+F43+F44+F45+F46+F47</f>
        <v>0</v>
      </c>
      <c r="G48" s="105">
        <f>G33+G34+G36+G37+G41+G43+G44+G45+G46+G47</f>
        <v>3500</v>
      </c>
    </row>
    <row r="49" spans="1:7" x14ac:dyDescent="0.25">
      <c r="A49" s="3"/>
      <c r="B49" s="4"/>
      <c r="C49" s="37"/>
      <c r="D49" s="37"/>
      <c r="E49" s="37"/>
      <c r="F49" s="124"/>
      <c r="G49" s="55"/>
    </row>
    <row r="50" spans="1:7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5">
        <f t="shared" si="0"/>
        <v>0</v>
      </c>
    </row>
    <row r="51" spans="1:7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5">
        <f t="shared" si="0"/>
        <v>0</v>
      </c>
    </row>
    <row r="52" spans="1:7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5">
        <f t="shared" si="0"/>
        <v>0</v>
      </c>
    </row>
    <row r="53" spans="1:7" ht="15.75" thickBot="1" x14ac:dyDescent="0.3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3">
        <f>SUM(E50:E52)</f>
        <v>0</v>
      </c>
      <c r="F53" s="43">
        <f>SUM(F50:F52)</f>
        <v>0</v>
      </c>
      <c r="G53" s="105">
        <f>SUM(G50:G52)</f>
        <v>0</v>
      </c>
    </row>
    <row r="54" spans="1:7" ht="15.75" thickBot="1" x14ac:dyDescent="0.3">
      <c r="A54" s="13"/>
      <c r="B54" s="14"/>
      <c r="C54" s="46"/>
      <c r="D54" s="46"/>
      <c r="E54" s="46"/>
      <c r="F54" s="125"/>
      <c r="G54" s="55"/>
    </row>
    <row r="55" spans="1:7" ht="16.5" thickBot="1" x14ac:dyDescent="0.3">
      <c r="A55" s="146" t="s">
        <v>107</v>
      </c>
      <c r="B55" s="147"/>
      <c r="C55" s="48">
        <f>C16+C31+C48+C53</f>
        <v>3500</v>
      </c>
      <c r="D55" s="48">
        <f>D16+D31+D48+D53</f>
        <v>0</v>
      </c>
      <c r="E55" s="48">
        <f>E16+E31+E48+E53</f>
        <v>0</v>
      </c>
      <c r="F55" s="48">
        <f>F16+F31+F48+F53</f>
        <v>0</v>
      </c>
      <c r="G55" s="106">
        <f>G16+G31+G48+G53</f>
        <v>3500</v>
      </c>
    </row>
    <row r="56" spans="1:7" x14ac:dyDescent="0.25">
      <c r="A56" s="3"/>
      <c r="B56" s="4"/>
      <c r="C56" s="37"/>
      <c r="D56" s="37"/>
      <c r="E56" s="37"/>
      <c r="F56" s="124"/>
      <c r="G56" s="55"/>
    </row>
    <row r="57" spans="1:7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5">
        <f t="shared" si="0"/>
        <v>0</v>
      </c>
    </row>
    <row r="58" spans="1:7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5">
        <f t="shared" si="0"/>
        <v>0</v>
      </c>
    </row>
    <row r="59" spans="1:7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5">
        <f t="shared" si="0"/>
        <v>0</v>
      </c>
    </row>
    <row r="60" spans="1:7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5">
        <f t="shared" si="0"/>
        <v>0</v>
      </c>
    </row>
    <row r="61" spans="1:7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5">
        <f t="shared" si="0"/>
        <v>0</v>
      </c>
    </row>
    <row r="62" spans="1:7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93397</v>
      </c>
      <c r="G62" s="55">
        <f t="shared" si="0"/>
        <v>93397</v>
      </c>
    </row>
    <row r="63" spans="1:7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5">
        <f t="shared" si="0"/>
        <v>0</v>
      </c>
    </row>
    <row r="64" spans="1:7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5">
        <f t="shared" si="0"/>
        <v>0</v>
      </c>
    </row>
    <row r="65" spans="1:7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5">
        <f t="shared" si="0"/>
        <v>0</v>
      </c>
    </row>
    <row r="66" spans="1:7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5">
        <f t="shared" si="0"/>
        <v>0</v>
      </c>
    </row>
    <row r="67" spans="1:7" ht="15.75" thickBot="1" x14ac:dyDescent="0.3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3">
        <f>SUM(E57:E66)</f>
        <v>0</v>
      </c>
      <c r="F67" s="43">
        <f>SUM(F57:F66)</f>
        <v>93397</v>
      </c>
      <c r="G67" s="105">
        <f>SUM(G57:G66)</f>
        <v>93397</v>
      </c>
    </row>
    <row r="68" spans="1:7" ht="15.75" thickBot="1" x14ac:dyDescent="0.3">
      <c r="A68" s="13"/>
      <c r="B68" s="14"/>
      <c r="C68" s="46"/>
      <c r="D68" s="46"/>
      <c r="E68" s="46"/>
      <c r="F68" s="125"/>
      <c r="G68" s="55"/>
    </row>
    <row r="69" spans="1:7" ht="16.5" thickBot="1" x14ac:dyDescent="0.3">
      <c r="A69" s="146" t="s">
        <v>94</v>
      </c>
      <c r="B69" s="147"/>
      <c r="C69" s="48">
        <f>C55+C67</f>
        <v>3500</v>
      </c>
      <c r="D69" s="48">
        <f>D55+D67</f>
        <v>0</v>
      </c>
      <c r="E69" s="48">
        <f>E55+E67</f>
        <v>0</v>
      </c>
      <c r="F69" s="48">
        <f>F55+F67</f>
        <v>93397</v>
      </c>
      <c r="G69" s="106">
        <f>G55+G67</f>
        <v>96897</v>
      </c>
    </row>
    <row r="70" spans="1:7" x14ac:dyDescent="0.25">
      <c r="A70" s="132" t="s">
        <v>179</v>
      </c>
    </row>
  </sheetData>
  <mergeCells count="4">
    <mergeCell ref="A2:G2"/>
    <mergeCell ref="A3:G3"/>
    <mergeCell ref="A55:B55"/>
    <mergeCell ref="A69:B6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6" zoomScale="85" zoomScaleNormal="85" workbookViewId="0">
      <selection activeCell="A3" sqref="A3:G3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6" width="11.7109375" style="32" customWidth="1"/>
    <col min="7" max="7" width="10.5703125" style="32" customWidth="1"/>
  </cols>
  <sheetData>
    <row r="1" spans="1:9" x14ac:dyDescent="0.25">
      <c r="G1" s="33" t="s">
        <v>161</v>
      </c>
    </row>
    <row r="2" spans="1:9" x14ac:dyDescent="0.25">
      <c r="A2" s="145" t="s">
        <v>182</v>
      </c>
      <c r="B2" s="145"/>
      <c r="C2" s="145"/>
      <c r="D2" s="145"/>
      <c r="E2" s="145"/>
      <c r="F2" s="145"/>
      <c r="G2" s="145"/>
    </row>
    <row r="3" spans="1:9" x14ac:dyDescent="0.25">
      <c r="A3" s="145" t="s">
        <v>121</v>
      </c>
      <c r="B3" s="145"/>
      <c r="C3" s="145"/>
      <c r="D3" s="145"/>
      <c r="E3" s="145"/>
      <c r="F3" s="145"/>
      <c r="G3" s="145"/>
    </row>
    <row r="4" spans="1:9" ht="15.75" thickBot="1" x14ac:dyDescent="0.3">
      <c r="G4" s="34" t="s">
        <v>105</v>
      </c>
    </row>
    <row r="5" spans="1:9" ht="61.5" customHeight="1" thickBot="1" x14ac:dyDescent="0.3">
      <c r="A5" s="5" t="s">
        <v>2</v>
      </c>
      <c r="B5" s="6" t="s">
        <v>0</v>
      </c>
      <c r="C5" s="121" t="s">
        <v>132</v>
      </c>
      <c r="D5" s="122" t="s">
        <v>133</v>
      </c>
      <c r="E5" s="122" t="s">
        <v>134</v>
      </c>
      <c r="F5" s="123" t="s">
        <v>174</v>
      </c>
      <c r="G5" s="36" t="s">
        <v>1</v>
      </c>
    </row>
    <row r="6" spans="1:9" x14ac:dyDescent="0.25">
      <c r="A6" s="3" t="s">
        <v>3</v>
      </c>
      <c r="B6" s="4" t="s">
        <v>4</v>
      </c>
      <c r="C6" s="39">
        <v>0</v>
      </c>
      <c r="D6" s="39">
        <v>0</v>
      </c>
      <c r="E6" s="39">
        <v>0</v>
      </c>
      <c r="F6" s="39">
        <v>0</v>
      </c>
      <c r="G6" s="50">
        <f t="shared" ref="G6:G16" si="0">SUM(C6:F6)</f>
        <v>0</v>
      </c>
    </row>
    <row r="7" spans="1:9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1">
        <f t="shared" si="0"/>
        <v>0</v>
      </c>
    </row>
    <row r="8" spans="1:9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1">
        <f t="shared" si="0"/>
        <v>0</v>
      </c>
    </row>
    <row r="9" spans="1:9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1">
        <f t="shared" si="0"/>
        <v>0</v>
      </c>
    </row>
    <row r="10" spans="1:9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1">
        <f t="shared" si="0"/>
        <v>0</v>
      </c>
    </row>
    <row r="11" spans="1:9" x14ac:dyDescent="0.25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51">
        <f t="shared" si="0"/>
        <v>0</v>
      </c>
    </row>
    <row r="12" spans="1:9" x14ac:dyDescent="0.25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51">
        <f t="shared" si="0"/>
        <v>0</v>
      </c>
    </row>
    <row r="13" spans="1:9" x14ac:dyDescent="0.25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51">
        <f t="shared" si="0"/>
        <v>0</v>
      </c>
    </row>
    <row r="14" spans="1:9" x14ac:dyDescent="0.25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51">
        <f t="shared" si="0"/>
        <v>0</v>
      </c>
    </row>
    <row r="15" spans="1:9" ht="15.75" thickBot="1" x14ac:dyDescent="0.3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51">
        <f t="shared" si="0"/>
        <v>0</v>
      </c>
    </row>
    <row r="16" spans="1:9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4">
        <f>SUM(E6:E11)</f>
        <v>0</v>
      </c>
      <c r="F16" s="44">
        <f>SUM(F6:F11)</f>
        <v>0</v>
      </c>
      <c r="G16" s="105">
        <f t="shared" si="0"/>
        <v>0</v>
      </c>
      <c r="I16" t="s">
        <v>112</v>
      </c>
    </row>
    <row r="17" spans="1:7" x14ac:dyDescent="0.25">
      <c r="A17" s="3"/>
      <c r="B17" s="4"/>
      <c r="C17" s="37"/>
      <c r="D17" s="37"/>
      <c r="E17" s="38"/>
      <c r="F17" s="38"/>
      <c r="G17" s="51"/>
    </row>
    <row r="18" spans="1:7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40">
        <f>E19+E20+E21+E22</f>
        <v>0</v>
      </c>
      <c r="F18" s="40">
        <f>F19+F20+F21+F22</f>
        <v>0</v>
      </c>
      <c r="G18" s="51">
        <f t="shared" ref="G18:G30" si="1">SUM(C18:F18)</f>
        <v>0</v>
      </c>
    </row>
    <row r="19" spans="1:7" x14ac:dyDescent="0.25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1">
        <f t="shared" si="1"/>
        <v>0</v>
      </c>
    </row>
    <row r="20" spans="1:7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1">
        <f t="shared" si="1"/>
        <v>0</v>
      </c>
    </row>
    <row r="21" spans="1:7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1">
        <f t="shared" si="1"/>
        <v>0</v>
      </c>
    </row>
    <row r="22" spans="1:7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1">
        <f t="shared" si="1"/>
        <v>0</v>
      </c>
    </row>
    <row r="23" spans="1:7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40">
        <f>E24</f>
        <v>0</v>
      </c>
      <c r="F23" s="40">
        <f>F24</f>
        <v>0</v>
      </c>
      <c r="G23" s="51">
        <f t="shared" si="1"/>
        <v>0</v>
      </c>
    </row>
    <row r="24" spans="1:7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1">
        <f t="shared" si="1"/>
        <v>0</v>
      </c>
    </row>
    <row r="25" spans="1:7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40">
        <f>E26</f>
        <v>0</v>
      </c>
      <c r="F25" s="40">
        <f>F26</f>
        <v>0</v>
      </c>
      <c r="G25" s="51">
        <f t="shared" si="1"/>
        <v>0</v>
      </c>
    </row>
    <row r="26" spans="1:7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1">
        <f t="shared" si="1"/>
        <v>0</v>
      </c>
    </row>
    <row r="27" spans="1:7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40">
        <f>E28+E29+E30</f>
        <v>0</v>
      </c>
      <c r="F27" s="40">
        <f>F28+F29+F30</f>
        <v>0</v>
      </c>
      <c r="G27" s="51">
        <f t="shared" si="1"/>
        <v>0</v>
      </c>
    </row>
    <row r="28" spans="1:7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1">
        <f t="shared" si="1"/>
        <v>0</v>
      </c>
    </row>
    <row r="29" spans="1:7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1">
        <f t="shared" si="1"/>
        <v>0</v>
      </c>
    </row>
    <row r="30" spans="1:7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1">
        <f t="shared" si="1"/>
        <v>0</v>
      </c>
    </row>
    <row r="31" spans="1:7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4">
        <f>E25+E23+E18+E27</f>
        <v>0</v>
      </c>
      <c r="F31" s="44">
        <f>F25+F23+F18+F27</f>
        <v>0</v>
      </c>
      <c r="G31" s="105">
        <f>SUM(C31:F31)</f>
        <v>0</v>
      </c>
    </row>
    <row r="32" spans="1:7" x14ac:dyDescent="0.25">
      <c r="A32" s="3"/>
      <c r="B32" s="4"/>
      <c r="C32" s="37"/>
      <c r="D32" s="37"/>
      <c r="E32" s="38"/>
      <c r="F32" s="38"/>
      <c r="G32" s="51"/>
    </row>
    <row r="33" spans="1:7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1">
        <f t="shared" ref="G33:G47" si="2">SUM(C33:F33)</f>
        <v>0</v>
      </c>
    </row>
    <row r="34" spans="1:7" x14ac:dyDescent="0.25">
      <c r="A34" s="2" t="s">
        <v>31</v>
      </c>
      <c r="B34" s="1" t="s">
        <v>41</v>
      </c>
      <c r="C34" s="39">
        <f>C35</f>
        <v>0</v>
      </c>
      <c r="D34" s="39">
        <v>24</v>
      </c>
      <c r="E34" s="40">
        <v>2343</v>
      </c>
      <c r="F34" s="40">
        <f>F35</f>
        <v>0</v>
      </c>
      <c r="G34" s="51">
        <f t="shared" si="2"/>
        <v>2367</v>
      </c>
    </row>
    <row r="35" spans="1:7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2343</v>
      </c>
      <c r="F35" s="39">
        <v>0</v>
      </c>
      <c r="G35" s="51">
        <f t="shared" si="2"/>
        <v>2343</v>
      </c>
    </row>
    <row r="36" spans="1:7" x14ac:dyDescent="0.25">
      <c r="A36" s="2" t="s">
        <v>32</v>
      </c>
      <c r="B36" s="1" t="s">
        <v>42</v>
      </c>
      <c r="C36" s="39">
        <v>484</v>
      </c>
      <c r="D36" s="39">
        <v>0</v>
      </c>
      <c r="E36" s="39">
        <v>0</v>
      </c>
      <c r="F36" s="39">
        <v>0</v>
      </c>
      <c r="G36" s="51">
        <f t="shared" si="2"/>
        <v>484</v>
      </c>
    </row>
    <row r="37" spans="1:7" x14ac:dyDescent="0.25">
      <c r="A37" s="2" t="s">
        <v>33</v>
      </c>
      <c r="B37" s="1" t="s">
        <v>43</v>
      </c>
      <c r="C37" s="39">
        <f>C38+C39+C40</f>
        <v>900</v>
      </c>
      <c r="D37" s="39">
        <f>D38+D39+D40</f>
        <v>0</v>
      </c>
      <c r="E37" s="40">
        <f>E38+E39+E40</f>
        <v>0</v>
      </c>
      <c r="F37" s="40">
        <f>F38+F39+F40</f>
        <v>0</v>
      </c>
      <c r="G37" s="51">
        <f t="shared" si="2"/>
        <v>900</v>
      </c>
    </row>
    <row r="38" spans="1:7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1">
        <f t="shared" si="2"/>
        <v>0</v>
      </c>
    </row>
    <row r="39" spans="1:7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1">
        <f t="shared" si="2"/>
        <v>0</v>
      </c>
    </row>
    <row r="40" spans="1:7" x14ac:dyDescent="0.25">
      <c r="A40" s="16" t="s">
        <v>63</v>
      </c>
      <c r="B40" s="17" t="s">
        <v>59</v>
      </c>
      <c r="C40" s="39">
        <v>900</v>
      </c>
      <c r="D40" s="39">
        <v>0</v>
      </c>
      <c r="E40" s="39">
        <v>0</v>
      </c>
      <c r="F40" s="39">
        <v>0</v>
      </c>
      <c r="G40" s="51">
        <f t="shared" si="2"/>
        <v>900</v>
      </c>
    </row>
    <row r="41" spans="1:7" x14ac:dyDescent="0.25">
      <c r="A41" s="2" t="s">
        <v>34</v>
      </c>
      <c r="B41" s="1" t="s">
        <v>44</v>
      </c>
      <c r="C41" s="39">
        <f>C42</f>
        <v>0</v>
      </c>
      <c r="D41" s="39">
        <f>D42</f>
        <v>10369</v>
      </c>
      <c r="E41" s="40">
        <f>E42</f>
        <v>0</v>
      </c>
      <c r="F41" s="40">
        <f>F42</f>
        <v>0</v>
      </c>
      <c r="G41" s="51">
        <f t="shared" si="2"/>
        <v>10369</v>
      </c>
    </row>
    <row r="42" spans="1:7" x14ac:dyDescent="0.25">
      <c r="A42" s="16" t="s">
        <v>65</v>
      </c>
      <c r="B42" s="17" t="s">
        <v>58</v>
      </c>
      <c r="C42" s="39">
        <v>0</v>
      </c>
      <c r="D42" s="45">
        <v>10369</v>
      </c>
      <c r="E42" s="39">
        <v>0</v>
      </c>
      <c r="F42" s="39">
        <v>0</v>
      </c>
      <c r="G42" s="51">
        <f t="shared" si="2"/>
        <v>10369</v>
      </c>
    </row>
    <row r="43" spans="1:7" x14ac:dyDescent="0.25">
      <c r="A43" s="2" t="s">
        <v>35</v>
      </c>
      <c r="B43" s="1" t="s">
        <v>45</v>
      </c>
      <c r="C43" s="39">
        <f>C36*27%</f>
        <v>130.68</v>
      </c>
      <c r="D43" s="39">
        <f>(D42+D34)*27%+1</f>
        <v>2807.11</v>
      </c>
      <c r="E43" s="39">
        <f>E34*27%</f>
        <v>632.61</v>
      </c>
      <c r="F43" s="39">
        <v>0</v>
      </c>
      <c r="G43" s="51">
        <f>SUM(C43:F43)</f>
        <v>3570.4</v>
      </c>
    </row>
    <row r="44" spans="1:7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1">
        <f t="shared" si="2"/>
        <v>0</v>
      </c>
    </row>
    <row r="45" spans="1:7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1">
        <f t="shared" si="2"/>
        <v>0</v>
      </c>
    </row>
    <row r="46" spans="1:7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1">
        <f t="shared" si="2"/>
        <v>0</v>
      </c>
    </row>
    <row r="47" spans="1:7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1">
        <f t="shared" si="2"/>
        <v>0</v>
      </c>
    </row>
    <row r="48" spans="1:7" ht="15.75" thickBot="1" x14ac:dyDescent="0.3">
      <c r="A48" s="11" t="s">
        <v>50</v>
      </c>
      <c r="B48" s="12" t="s">
        <v>51</v>
      </c>
      <c r="C48" s="43">
        <f>C33+C34+C36+C37+C41+C43+C44+C45+C46+C47</f>
        <v>1514.68</v>
      </c>
      <c r="D48" s="43">
        <f>D33+D34+D36+D37+D41+D43+D44+D45+D46+D47</f>
        <v>13200.11</v>
      </c>
      <c r="E48" s="44">
        <f>E33+E34+E36+E37+E41+E43+E44+E45+E46+E47</f>
        <v>2975.61</v>
      </c>
      <c r="F48" s="44">
        <f>F33+F34+F36+F37+F41+F43+F44+F45+F46+F47</f>
        <v>0</v>
      </c>
      <c r="G48" s="105">
        <f>SUM(C48:F48)</f>
        <v>17690.400000000001</v>
      </c>
    </row>
    <row r="49" spans="1:7" x14ac:dyDescent="0.25">
      <c r="A49" s="3"/>
      <c r="B49" s="4"/>
      <c r="C49" s="37"/>
      <c r="D49" s="37"/>
      <c r="E49" s="38"/>
      <c r="F49" s="38"/>
      <c r="G49" s="51"/>
    </row>
    <row r="50" spans="1:7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1">
        <f>SUM(C50:F50)</f>
        <v>0</v>
      </c>
    </row>
    <row r="51" spans="1:7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1">
        <f>SUM(C51:F51)</f>
        <v>0</v>
      </c>
    </row>
    <row r="52" spans="1:7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1">
        <f>SUM(C52:F52)</f>
        <v>0</v>
      </c>
    </row>
    <row r="53" spans="1:7" ht="15.75" thickBot="1" x14ac:dyDescent="0.3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4">
        <f>SUM(E50:E52)</f>
        <v>0</v>
      </c>
      <c r="F53" s="44">
        <f>SUM(F50:F52)</f>
        <v>0</v>
      </c>
      <c r="G53" s="105">
        <f>SUM(C53:F53)</f>
        <v>0</v>
      </c>
    </row>
    <row r="54" spans="1:7" ht="15.75" thickBot="1" x14ac:dyDescent="0.3">
      <c r="A54" s="13"/>
      <c r="B54" s="14"/>
      <c r="C54" s="46"/>
      <c r="D54" s="46"/>
      <c r="E54" s="47"/>
      <c r="F54" s="47"/>
      <c r="G54" s="52"/>
    </row>
    <row r="55" spans="1:7" ht="16.5" thickBot="1" x14ac:dyDescent="0.3">
      <c r="A55" s="146" t="s">
        <v>107</v>
      </c>
      <c r="B55" s="147"/>
      <c r="C55" s="48">
        <f>C16+C31+C48+C53</f>
        <v>1514.68</v>
      </c>
      <c r="D55" s="48">
        <f>D16+D31+D48+D53</f>
        <v>13200.11</v>
      </c>
      <c r="E55" s="49">
        <f>E16+E31+E48+E53</f>
        <v>2975.61</v>
      </c>
      <c r="F55" s="49">
        <f>F16+F31+F48+F53</f>
        <v>0</v>
      </c>
      <c r="G55" s="106">
        <f>G16+G31+G48+G53</f>
        <v>17690.400000000001</v>
      </c>
    </row>
    <row r="56" spans="1:7" x14ac:dyDescent="0.25">
      <c r="A56" s="3"/>
      <c r="B56" s="4"/>
      <c r="C56" s="37"/>
      <c r="D56" s="37"/>
      <c r="E56" s="38"/>
      <c r="F56" s="38"/>
      <c r="G56" s="51"/>
    </row>
    <row r="57" spans="1:7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1">
        <f t="shared" ref="G57:G66" si="3">SUM(C57:F57)</f>
        <v>0</v>
      </c>
    </row>
    <row r="58" spans="1:7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1">
        <f t="shared" si="3"/>
        <v>0</v>
      </c>
    </row>
    <row r="59" spans="1:7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1">
        <f t="shared" si="3"/>
        <v>0</v>
      </c>
    </row>
    <row r="60" spans="1:7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1">
        <f t="shared" si="3"/>
        <v>0</v>
      </c>
    </row>
    <row r="61" spans="1:7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1">
        <f t="shared" si="3"/>
        <v>0</v>
      </c>
    </row>
    <row r="62" spans="1:7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8">
        <v>102279</v>
      </c>
      <c r="G62" s="51">
        <f t="shared" si="3"/>
        <v>102279</v>
      </c>
    </row>
    <row r="63" spans="1:7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1">
        <f t="shared" si="3"/>
        <v>0</v>
      </c>
    </row>
    <row r="64" spans="1:7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1">
        <f t="shared" si="3"/>
        <v>0</v>
      </c>
    </row>
    <row r="65" spans="1:7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1">
        <f t="shared" si="3"/>
        <v>0</v>
      </c>
    </row>
    <row r="66" spans="1:7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1">
        <f t="shared" si="3"/>
        <v>0</v>
      </c>
    </row>
    <row r="67" spans="1:7" ht="15.75" thickBot="1" x14ac:dyDescent="0.3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4">
        <f>SUM(E57:E66)</f>
        <v>0</v>
      </c>
      <c r="F67" s="44">
        <f>SUM(F57:F66)</f>
        <v>102279</v>
      </c>
      <c r="G67" s="105">
        <f>SUM(C67:F67)</f>
        <v>102279</v>
      </c>
    </row>
    <row r="68" spans="1:7" ht="15.75" thickBot="1" x14ac:dyDescent="0.3">
      <c r="A68" s="13"/>
      <c r="B68" s="14"/>
      <c r="C68" s="46"/>
      <c r="D68" s="46"/>
      <c r="E68" s="47"/>
      <c r="F68" s="47"/>
      <c r="G68" s="52"/>
    </row>
    <row r="69" spans="1:7" ht="16.5" thickBot="1" x14ac:dyDescent="0.3">
      <c r="A69" s="146" t="s">
        <v>94</v>
      </c>
      <c r="B69" s="147"/>
      <c r="C69" s="48">
        <f>C55+C67</f>
        <v>1514.68</v>
      </c>
      <c r="D69" s="48">
        <f>D55+D67</f>
        <v>13200.11</v>
      </c>
      <c r="E69" s="49">
        <f>E55+E67</f>
        <v>2975.61</v>
      </c>
      <c r="F69" s="49">
        <f>F55+F67</f>
        <v>102279</v>
      </c>
      <c r="G69" s="106">
        <f>G55+G67</f>
        <v>119969.4</v>
      </c>
    </row>
    <row r="70" spans="1:7" x14ac:dyDescent="0.25">
      <c r="A70" s="132" t="s">
        <v>179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37" zoomScale="85" zoomScaleNormal="85" workbookViewId="0">
      <selection activeCell="A3" sqref="A3:H3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7" width="11.7109375" style="32" customWidth="1"/>
    <col min="8" max="8" width="12.5703125" style="32" customWidth="1"/>
  </cols>
  <sheetData>
    <row r="1" spans="1:10" x14ac:dyDescent="0.25">
      <c r="H1" s="33" t="s">
        <v>160</v>
      </c>
    </row>
    <row r="2" spans="1:10" x14ac:dyDescent="0.25">
      <c r="A2" s="145" t="s">
        <v>183</v>
      </c>
      <c r="B2" s="145"/>
      <c r="C2" s="145"/>
      <c r="D2" s="145"/>
      <c r="E2" s="145"/>
      <c r="F2" s="145"/>
      <c r="G2" s="145"/>
      <c r="H2" s="145"/>
    </row>
    <row r="3" spans="1:10" x14ac:dyDescent="0.25">
      <c r="A3" s="145" t="s">
        <v>121</v>
      </c>
      <c r="B3" s="145"/>
      <c r="C3" s="145"/>
      <c r="D3" s="145"/>
      <c r="E3" s="145"/>
      <c r="F3" s="145"/>
      <c r="G3" s="145"/>
      <c r="H3" s="145"/>
    </row>
    <row r="4" spans="1:10" ht="15.75" thickBot="1" x14ac:dyDescent="0.3">
      <c r="H4" s="34" t="s">
        <v>105</v>
      </c>
    </row>
    <row r="5" spans="1:10" ht="32.25" customHeight="1" thickBot="1" x14ac:dyDescent="0.3">
      <c r="A5" s="5" t="s">
        <v>2</v>
      </c>
      <c r="B5" s="6" t="s">
        <v>0</v>
      </c>
      <c r="C5" s="122" t="s">
        <v>135</v>
      </c>
      <c r="D5" s="122" t="s">
        <v>136</v>
      </c>
      <c r="E5" s="122" t="s">
        <v>137</v>
      </c>
      <c r="F5" s="122" t="s">
        <v>138</v>
      </c>
      <c r="G5" s="123" t="s">
        <v>174</v>
      </c>
      <c r="H5" s="126" t="s">
        <v>1</v>
      </c>
    </row>
    <row r="6" spans="1:10" x14ac:dyDescent="0.25">
      <c r="A6" s="25" t="s">
        <v>3</v>
      </c>
      <c r="B6" s="26" t="s">
        <v>4</v>
      </c>
      <c r="C6" s="54">
        <v>0</v>
      </c>
      <c r="D6" s="39">
        <v>0</v>
      </c>
      <c r="E6" s="39">
        <v>0</v>
      </c>
      <c r="F6" s="39">
        <v>0</v>
      </c>
      <c r="G6" s="39">
        <v>0</v>
      </c>
      <c r="H6" s="50">
        <f t="shared" ref="H6:H16" si="0">SUM(C6:G6)</f>
        <v>0</v>
      </c>
    </row>
    <row r="7" spans="1:10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51">
        <f t="shared" si="0"/>
        <v>0</v>
      </c>
    </row>
    <row r="8" spans="1:10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51">
        <f t="shared" si="0"/>
        <v>0</v>
      </c>
    </row>
    <row r="9" spans="1:10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51">
        <f t="shared" si="0"/>
        <v>0</v>
      </c>
    </row>
    <row r="10" spans="1:10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1">
        <f t="shared" si="0"/>
        <v>0</v>
      </c>
    </row>
    <row r="11" spans="1:10" x14ac:dyDescent="0.25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51">
        <f t="shared" si="0"/>
        <v>0</v>
      </c>
    </row>
    <row r="12" spans="1:10" x14ac:dyDescent="0.25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1">
        <f t="shared" si="0"/>
        <v>0</v>
      </c>
    </row>
    <row r="13" spans="1:10" x14ac:dyDescent="0.25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51">
        <f t="shared" si="0"/>
        <v>0</v>
      </c>
    </row>
    <row r="14" spans="1:10" x14ac:dyDescent="0.25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1">
        <f t="shared" si="0"/>
        <v>0</v>
      </c>
    </row>
    <row r="15" spans="1:10" ht="15.75" thickBot="1" x14ac:dyDescent="0.3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1">
        <f t="shared" si="0"/>
        <v>0</v>
      </c>
    </row>
    <row r="16" spans="1:10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4">
        <f>SUM(F6:F11)</f>
        <v>0</v>
      </c>
      <c r="G16" s="44">
        <f>SUM(G6:G11)</f>
        <v>0</v>
      </c>
      <c r="H16" s="105">
        <f t="shared" si="0"/>
        <v>0</v>
      </c>
      <c r="J16" t="s">
        <v>112</v>
      </c>
    </row>
    <row r="17" spans="1:8" x14ac:dyDescent="0.25">
      <c r="A17" s="3"/>
      <c r="B17" s="4"/>
      <c r="C17" s="37"/>
      <c r="D17" s="37"/>
      <c r="E17" s="37"/>
      <c r="F17" s="38"/>
      <c r="G17" s="38"/>
      <c r="H17" s="51"/>
    </row>
    <row r="18" spans="1:8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40">
        <f>F19+F20+F21+F22</f>
        <v>0</v>
      </c>
      <c r="G18" s="40">
        <f>G19+G20+G21+G22</f>
        <v>0</v>
      </c>
      <c r="H18" s="51">
        <f>SUM(C18:G18)</f>
        <v>0</v>
      </c>
    </row>
    <row r="19" spans="1:8" x14ac:dyDescent="0.25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51">
        <f t="shared" ref="H19:H30" si="1">SUM(C19:G19)</f>
        <v>0</v>
      </c>
    </row>
    <row r="20" spans="1:8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51">
        <f t="shared" si="1"/>
        <v>0</v>
      </c>
    </row>
    <row r="21" spans="1:8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51">
        <f t="shared" si="1"/>
        <v>0</v>
      </c>
    </row>
    <row r="22" spans="1:8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1">
        <f t="shared" si="1"/>
        <v>0</v>
      </c>
    </row>
    <row r="23" spans="1:8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40">
        <f>F24</f>
        <v>0</v>
      </c>
      <c r="G23" s="40">
        <f>G24</f>
        <v>0</v>
      </c>
      <c r="H23" s="51">
        <f t="shared" si="1"/>
        <v>0</v>
      </c>
    </row>
    <row r="24" spans="1:8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1">
        <f t="shared" si="1"/>
        <v>0</v>
      </c>
    </row>
    <row r="25" spans="1:8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40">
        <f>F26</f>
        <v>0</v>
      </c>
      <c r="G25" s="40">
        <f>G26</f>
        <v>0</v>
      </c>
      <c r="H25" s="51">
        <f t="shared" si="1"/>
        <v>0</v>
      </c>
    </row>
    <row r="26" spans="1:8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1">
        <f t="shared" si="1"/>
        <v>0</v>
      </c>
    </row>
    <row r="27" spans="1:8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40">
        <f>F28+F29+F30</f>
        <v>0</v>
      </c>
      <c r="G27" s="40">
        <f>G28+G29+G30</f>
        <v>0</v>
      </c>
      <c r="H27" s="51">
        <f t="shared" si="1"/>
        <v>0</v>
      </c>
    </row>
    <row r="28" spans="1:8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51">
        <f t="shared" si="1"/>
        <v>0</v>
      </c>
    </row>
    <row r="29" spans="1:8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51">
        <f t="shared" si="1"/>
        <v>0</v>
      </c>
    </row>
    <row r="30" spans="1:8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51">
        <f t="shared" si="1"/>
        <v>0</v>
      </c>
    </row>
    <row r="31" spans="1:8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4">
        <f>F25+F23+F18+F27</f>
        <v>0</v>
      </c>
      <c r="G31" s="44">
        <f>G25+G23+G18+G27</f>
        <v>0</v>
      </c>
      <c r="H31" s="53">
        <f>SUM(C31:G31)</f>
        <v>0</v>
      </c>
    </row>
    <row r="32" spans="1:8" x14ac:dyDescent="0.25">
      <c r="A32" s="3"/>
      <c r="B32" s="4"/>
      <c r="C32" s="37"/>
      <c r="D32" s="37"/>
      <c r="E32" s="37"/>
      <c r="F32" s="38"/>
      <c r="G32" s="38"/>
      <c r="H32" s="51"/>
    </row>
    <row r="33" spans="1:8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51">
        <f>SUM(C33:G33)</f>
        <v>0</v>
      </c>
    </row>
    <row r="34" spans="1:8" x14ac:dyDescent="0.25">
      <c r="A34" s="2" t="s">
        <v>31</v>
      </c>
      <c r="B34" s="1" t="s">
        <v>41</v>
      </c>
      <c r="C34" s="39">
        <f>C35</f>
        <v>0</v>
      </c>
      <c r="D34" s="39">
        <v>1500</v>
      </c>
      <c r="E34" s="39">
        <f>E35</f>
        <v>0</v>
      </c>
      <c r="F34" s="40">
        <v>0</v>
      </c>
      <c r="G34" s="40">
        <f>G35</f>
        <v>0</v>
      </c>
      <c r="H34" s="51">
        <f t="shared" ref="H34:H47" si="2">SUM(C34:G34)</f>
        <v>1500</v>
      </c>
    </row>
    <row r="35" spans="1:8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51">
        <f t="shared" si="2"/>
        <v>0</v>
      </c>
    </row>
    <row r="36" spans="1:8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51">
        <f t="shared" si="2"/>
        <v>0</v>
      </c>
    </row>
    <row r="37" spans="1:8" x14ac:dyDescent="0.25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40">
        <f>F38+F39+F40</f>
        <v>500</v>
      </c>
      <c r="G37" s="40">
        <f>G38+G39+G40</f>
        <v>0</v>
      </c>
      <c r="H37" s="51">
        <f t="shared" si="2"/>
        <v>500</v>
      </c>
    </row>
    <row r="38" spans="1:8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51">
        <f t="shared" si="2"/>
        <v>0</v>
      </c>
    </row>
    <row r="39" spans="1:8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51">
        <f t="shared" si="2"/>
        <v>0</v>
      </c>
    </row>
    <row r="40" spans="1:8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500</v>
      </c>
      <c r="G40" s="39">
        <v>0</v>
      </c>
      <c r="H40" s="51">
        <f t="shared" si="2"/>
        <v>500</v>
      </c>
    </row>
    <row r="41" spans="1:8" x14ac:dyDescent="0.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40">
        <f>F42</f>
        <v>0</v>
      </c>
      <c r="G41" s="40">
        <f>G42</f>
        <v>0</v>
      </c>
      <c r="H41" s="51">
        <f t="shared" si="2"/>
        <v>0</v>
      </c>
    </row>
    <row r="42" spans="1:8" x14ac:dyDescent="0.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51">
        <f t="shared" si="2"/>
        <v>0</v>
      </c>
    </row>
    <row r="43" spans="1:8" x14ac:dyDescent="0.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51">
        <f t="shared" si="2"/>
        <v>0</v>
      </c>
    </row>
    <row r="44" spans="1:8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51">
        <f t="shared" si="2"/>
        <v>0</v>
      </c>
    </row>
    <row r="45" spans="1:8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51">
        <f t="shared" si="2"/>
        <v>0</v>
      </c>
    </row>
    <row r="46" spans="1:8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51">
        <f t="shared" si="2"/>
        <v>0</v>
      </c>
    </row>
    <row r="47" spans="1:8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51">
        <f t="shared" si="2"/>
        <v>0</v>
      </c>
    </row>
    <row r="48" spans="1:8" ht="15.75" thickBot="1" x14ac:dyDescent="0.3">
      <c r="A48" s="11" t="s">
        <v>50</v>
      </c>
      <c r="B48" s="12" t="s">
        <v>51</v>
      </c>
      <c r="C48" s="43">
        <f t="shared" ref="C48:H48" si="3">C33+C34+C36+C37+C41+C43+C44+C45+C46+C47</f>
        <v>0</v>
      </c>
      <c r="D48" s="43">
        <f t="shared" si="3"/>
        <v>1500</v>
      </c>
      <c r="E48" s="43">
        <f t="shared" si="3"/>
        <v>0</v>
      </c>
      <c r="F48" s="44">
        <f t="shared" si="3"/>
        <v>500</v>
      </c>
      <c r="G48" s="44">
        <f t="shared" si="3"/>
        <v>0</v>
      </c>
      <c r="H48" s="105">
        <f t="shared" si="3"/>
        <v>2000</v>
      </c>
    </row>
    <row r="49" spans="1:8" x14ac:dyDescent="0.25">
      <c r="A49" s="3"/>
      <c r="B49" s="4"/>
      <c r="C49" s="37"/>
      <c r="D49" s="37"/>
      <c r="E49" s="37"/>
      <c r="F49" s="38"/>
      <c r="G49" s="38"/>
      <c r="H49" s="51"/>
    </row>
    <row r="50" spans="1:8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51">
        <f>SUM(C50:G50)</f>
        <v>0</v>
      </c>
    </row>
    <row r="51" spans="1:8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51">
        <f>SUM(C51:G51)</f>
        <v>0</v>
      </c>
    </row>
    <row r="52" spans="1:8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51">
        <f>SUM(C52:G52)</f>
        <v>0</v>
      </c>
    </row>
    <row r="53" spans="1:8" ht="15.75" thickBot="1" x14ac:dyDescent="0.3">
      <c r="A53" s="11" t="s">
        <v>69</v>
      </c>
      <c r="B53" s="12" t="s">
        <v>70</v>
      </c>
      <c r="C53" s="43">
        <f t="shared" ref="C53:H53" si="4">SUM(C50:C52)</f>
        <v>0</v>
      </c>
      <c r="D53" s="43">
        <f t="shared" si="4"/>
        <v>0</v>
      </c>
      <c r="E53" s="43">
        <f t="shared" si="4"/>
        <v>0</v>
      </c>
      <c r="F53" s="44">
        <f t="shared" si="4"/>
        <v>0</v>
      </c>
      <c r="G53" s="44">
        <f t="shared" si="4"/>
        <v>0</v>
      </c>
      <c r="H53" s="105">
        <f t="shared" si="4"/>
        <v>0</v>
      </c>
    </row>
    <row r="54" spans="1:8" ht="15.75" thickBot="1" x14ac:dyDescent="0.3">
      <c r="A54" s="13"/>
      <c r="B54" s="14"/>
      <c r="C54" s="46"/>
      <c r="D54" s="46"/>
      <c r="E54" s="46"/>
      <c r="F54" s="47"/>
      <c r="G54" s="47"/>
      <c r="H54" s="52"/>
    </row>
    <row r="55" spans="1:8" ht="16.5" thickBot="1" x14ac:dyDescent="0.3">
      <c r="A55" s="146" t="s">
        <v>107</v>
      </c>
      <c r="B55" s="147"/>
      <c r="C55" s="48">
        <f t="shared" ref="C55:H55" si="5">C16+C31+C48+C53</f>
        <v>0</v>
      </c>
      <c r="D55" s="48">
        <f t="shared" si="5"/>
        <v>1500</v>
      </c>
      <c r="E55" s="48">
        <f t="shared" si="5"/>
        <v>0</v>
      </c>
      <c r="F55" s="49">
        <f t="shared" si="5"/>
        <v>500</v>
      </c>
      <c r="G55" s="49">
        <f t="shared" si="5"/>
        <v>0</v>
      </c>
      <c r="H55" s="106">
        <f t="shared" si="5"/>
        <v>2000</v>
      </c>
    </row>
    <row r="56" spans="1:8" x14ac:dyDescent="0.25">
      <c r="A56" s="3"/>
      <c r="B56" s="4"/>
      <c r="C56" s="37"/>
      <c r="D56" s="37"/>
      <c r="E56" s="37"/>
      <c r="F56" s="38"/>
      <c r="G56" s="38"/>
      <c r="H56" s="51"/>
    </row>
    <row r="57" spans="1:8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51">
        <f>SUM(C57:G57)</f>
        <v>0</v>
      </c>
    </row>
    <row r="58" spans="1:8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51">
        <f t="shared" ref="H58:H66" si="6">SUM(C58:G58)</f>
        <v>0</v>
      </c>
    </row>
    <row r="59" spans="1:8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1">
        <f t="shared" si="6"/>
        <v>0</v>
      </c>
    </row>
    <row r="60" spans="1:8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51">
        <f t="shared" si="6"/>
        <v>0</v>
      </c>
    </row>
    <row r="61" spans="1:8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51">
        <f t="shared" si="6"/>
        <v>0</v>
      </c>
    </row>
    <row r="62" spans="1:8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0</v>
      </c>
      <c r="G62" s="38">
        <v>14715</v>
      </c>
      <c r="H62" s="51">
        <f t="shared" si="6"/>
        <v>14715</v>
      </c>
    </row>
    <row r="63" spans="1:8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51">
        <f t="shared" si="6"/>
        <v>0</v>
      </c>
    </row>
    <row r="64" spans="1:8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51">
        <f t="shared" si="6"/>
        <v>0</v>
      </c>
    </row>
    <row r="65" spans="1:8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51">
        <f t="shared" si="6"/>
        <v>0</v>
      </c>
    </row>
    <row r="66" spans="1:8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51">
        <f t="shared" si="6"/>
        <v>0</v>
      </c>
    </row>
    <row r="67" spans="1:8" ht="15.75" thickBot="1" x14ac:dyDescent="0.3">
      <c r="A67" s="11" t="s">
        <v>92</v>
      </c>
      <c r="B67" s="12" t="s">
        <v>93</v>
      </c>
      <c r="C67" s="43">
        <f t="shared" ref="C67:H67" si="7">SUM(C57:C66)</f>
        <v>0</v>
      </c>
      <c r="D67" s="43">
        <f t="shared" si="7"/>
        <v>0</v>
      </c>
      <c r="E67" s="43">
        <f t="shared" si="7"/>
        <v>0</v>
      </c>
      <c r="F67" s="44">
        <f t="shared" si="7"/>
        <v>0</v>
      </c>
      <c r="G67" s="44">
        <f t="shared" si="7"/>
        <v>14715</v>
      </c>
      <c r="H67" s="105">
        <f t="shared" si="7"/>
        <v>14715</v>
      </c>
    </row>
    <row r="68" spans="1:8" ht="15.75" thickBot="1" x14ac:dyDescent="0.3">
      <c r="A68" s="13"/>
      <c r="B68" s="14"/>
      <c r="C68" s="46"/>
      <c r="D68" s="46"/>
      <c r="E68" s="46"/>
      <c r="F68" s="47"/>
      <c r="G68" s="47"/>
      <c r="H68" s="52"/>
    </row>
    <row r="69" spans="1:8" ht="16.5" thickBot="1" x14ac:dyDescent="0.3">
      <c r="A69" s="146" t="s">
        <v>94</v>
      </c>
      <c r="B69" s="147"/>
      <c r="C69" s="48">
        <f t="shared" ref="C69:H69" si="8">C55+C67</f>
        <v>0</v>
      </c>
      <c r="D69" s="48">
        <f t="shared" si="8"/>
        <v>1500</v>
      </c>
      <c r="E69" s="48">
        <f t="shared" si="8"/>
        <v>0</v>
      </c>
      <c r="F69" s="49">
        <f t="shared" si="8"/>
        <v>500</v>
      </c>
      <c r="G69" s="49">
        <f t="shared" si="8"/>
        <v>14715</v>
      </c>
      <c r="H69" s="106">
        <f t="shared" si="8"/>
        <v>16715</v>
      </c>
    </row>
    <row r="70" spans="1:8" x14ac:dyDescent="0.25">
      <c r="A70" s="132" t="s">
        <v>179</v>
      </c>
    </row>
  </sheetData>
  <mergeCells count="4">
    <mergeCell ref="A2:H2"/>
    <mergeCell ref="A3:H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A3" sqref="A3:G3"/>
    </sheetView>
  </sheetViews>
  <sheetFormatPr defaultRowHeight="15" x14ac:dyDescent="0.25"/>
  <cols>
    <col min="1" max="1" width="9.85546875" customWidth="1"/>
    <col min="2" max="2" width="44.140625" customWidth="1"/>
    <col min="3" max="3" width="13.5703125" style="32" customWidth="1"/>
    <col min="4" max="4" width="11.7109375" style="32" customWidth="1"/>
    <col min="5" max="5" width="11" style="32" customWidth="1"/>
    <col min="6" max="6" width="11.7109375" style="32" customWidth="1"/>
    <col min="7" max="7" width="10.5703125" style="32" customWidth="1"/>
  </cols>
  <sheetData>
    <row r="1" spans="1:9" x14ac:dyDescent="0.25">
      <c r="G1" s="33" t="s">
        <v>159</v>
      </c>
    </row>
    <row r="2" spans="1:9" x14ac:dyDescent="0.25">
      <c r="A2" s="145" t="s">
        <v>178</v>
      </c>
      <c r="B2" s="145"/>
      <c r="C2" s="145"/>
      <c r="D2" s="145"/>
      <c r="E2" s="145"/>
      <c r="F2" s="145"/>
      <c r="G2" s="145"/>
    </row>
    <row r="3" spans="1:9" x14ac:dyDescent="0.25">
      <c r="A3" s="145" t="s">
        <v>126</v>
      </c>
      <c r="B3" s="145"/>
      <c r="C3" s="145"/>
      <c r="D3" s="145"/>
      <c r="E3" s="145"/>
      <c r="F3" s="145"/>
      <c r="G3" s="145"/>
    </row>
    <row r="4" spans="1:9" ht="15.75" thickBot="1" x14ac:dyDescent="0.3">
      <c r="G4" s="34" t="s">
        <v>105</v>
      </c>
    </row>
    <row r="5" spans="1:9" ht="32.25" customHeight="1" thickBot="1" x14ac:dyDescent="0.3">
      <c r="A5" s="5" t="s">
        <v>2</v>
      </c>
      <c r="B5" s="6" t="s">
        <v>0</v>
      </c>
      <c r="C5" s="35" t="s">
        <v>125</v>
      </c>
      <c r="D5" s="35" t="s">
        <v>124</v>
      </c>
      <c r="E5" s="35" t="s">
        <v>122</v>
      </c>
      <c r="F5" s="35" t="s">
        <v>123</v>
      </c>
      <c r="G5" s="36" t="s">
        <v>1</v>
      </c>
    </row>
    <row r="6" spans="1:9" x14ac:dyDescent="0.25">
      <c r="A6" s="25" t="s">
        <v>3</v>
      </c>
      <c r="B6" s="26" t="s">
        <v>4</v>
      </c>
      <c r="C6" s="54">
        <v>0</v>
      </c>
      <c r="D6" s="54">
        <v>0</v>
      </c>
      <c r="E6" s="54">
        <v>0</v>
      </c>
      <c r="F6" s="104">
        <v>0</v>
      </c>
      <c r="G6" s="50">
        <f>SUM(C6:F6)</f>
        <v>0</v>
      </c>
    </row>
    <row r="7" spans="1:9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40">
        <v>0</v>
      </c>
      <c r="G7" s="51">
        <f t="shared" ref="G7:G69" si="0">SUM(C7:F7)</f>
        <v>0</v>
      </c>
    </row>
    <row r="8" spans="1:9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40">
        <v>0</v>
      </c>
      <c r="G8" s="51">
        <f t="shared" si="0"/>
        <v>0</v>
      </c>
    </row>
    <row r="9" spans="1:9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40">
        <v>0</v>
      </c>
      <c r="G9" s="51">
        <f t="shared" si="0"/>
        <v>0</v>
      </c>
    </row>
    <row r="10" spans="1:9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40">
        <v>0</v>
      </c>
      <c r="G10" s="51">
        <f t="shared" si="0"/>
        <v>0</v>
      </c>
    </row>
    <row r="11" spans="1:9" x14ac:dyDescent="0.25">
      <c r="A11" s="9" t="s">
        <v>13</v>
      </c>
      <c r="B11" s="10" t="s">
        <v>14</v>
      </c>
      <c r="C11" s="41">
        <v>0</v>
      </c>
      <c r="D11" s="41">
        <v>0</v>
      </c>
      <c r="E11" s="41">
        <v>0</v>
      </c>
      <c r="F11" s="42">
        <v>0</v>
      </c>
      <c r="G11" s="51">
        <f t="shared" si="0"/>
        <v>0</v>
      </c>
    </row>
    <row r="12" spans="1:9" x14ac:dyDescent="0.25">
      <c r="A12" s="68" t="s">
        <v>166</v>
      </c>
      <c r="B12" s="69" t="s">
        <v>167</v>
      </c>
      <c r="C12" s="41">
        <v>0</v>
      </c>
      <c r="D12" s="41">
        <v>0</v>
      </c>
      <c r="E12" s="41">
        <v>0</v>
      </c>
      <c r="F12" s="42">
        <v>0</v>
      </c>
      <c r="G12" s="51">
        <f t="shared" si="0"/>
        <v>0</v>
      </c>
    </row>
    <row r="13" spans="1:9" x14ac:dyDescent="0.25">
      <c r="A13" s="68" t="s">
        <v>168</v>
      </c>
      <c r="B13" s="69" t="s">
        <v>172</v>
      </c>
      <c r="C13" s="41">
        <v>0</v>
      </c>
      <c r="D13" s="41">
        <v>0</v>
      </c>
      <c r="E13" s="41">
        <v>0</v>
      </c>
      <c r="F13" s="42">
        <v>0</v>
      </c>
      <c r="G13" s="51">
        <f t="shared" si="0"/>
        <v>0</v>
      </c>
    </row>
    <row r="14" spans="1:9" x14ac:dyDescent="0.25">
      <c r="A14" s="68" t="s">
        <v>169</v>
      </c>
      <c r="B14" s="69" t="s">
        <v>173</v>
      </c>
      <c r="C14" s="41">
        <v>0</v>
      </c>
      <c r="D14" s="41">
        <v>0</v>
      </c>
      <c r="E14" s="41">
        <v>0</v>
      </c>
      <c r="F14" s="42">
        <v>0</v>
      </c>
      <c r="G14" s="51">
        <f t="shared" si="0"/>
        <v>0</v>
      </c>
    </row>
    <row r="15" spans="1:9" ht="15.75" thickBot="1" x14ac:dyDescent="0.3">
      <c r="A15" s="102" t="s">
        <v>170</v>
      </c>
      <c r="B15" s="103" t="s">
        <v>171</v>
      </c>
      <c r="C15" s="41">
        <v>0</v>
      </c>
      <c r="D15" s="41">
        <v>0</v>
      </c>
      <c r="E15" s="41">
        <v>0</v>
      </c>
      <c r="F15" s="42">
        <v>0</v>
      </c>
      <c r="G15" s="52">
        <f>SUM(C15:F15)</f>
        <v>0</v>
      </c>
    </row>
    <row r="16" spans="1:9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4">
        <f>SUM(F6:F11)</f>
        <v>0</v>
      </c>
      <c r="G16" s="105">
        <f t="shared" si="0"/>
        <v>0</v>
      </c>
      <c r="I16" t="s">
        <v>112</v>
      </c>
    </row>
    <row r="17" spans="1:7" x14ac:dyDescent="0.25">
      <c r="A17" s="3"/>
      <c r="B17" s="4"/>
      <c r="C17" s="37"/>
      <c r="D17" s="37"/>
      <c r="E17" s="37"/>
      <c r="F17" s="38"/>
      <c r="G17" s="51"/>
    </row>
    <row r="18" spans="1:7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40">
        <f>F19+F20+F21+F22</f>
        <v>0</v>
      </c>
      <c r="G18" s="51">
        <f t="shared" si="0"/>
        <v>0</v>
      </c>
    </row>
    <row r="19" spans="1:7" x14ac:dyDescent="0.25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40">
        <v>0</v>
      </c>
      <c r="G19" s="51">
        <f t="shared" si="0"/>
        <v>0</v>
      </c>
    </row>
    <row r="20" spans="1:7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40">
        <v>0</v>
      </c>
      <c r="G20" s="51">
        <f t="shared" si="0"/>
        <v>0</v>
      </c>
    </row>
    <row r="21" spans="1:7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40">
        <v>0</v>
      </c>
      <c r="G21" s="51">
        <f t="shared" si="0"/>
        <v>0</v>
      </c>
    </row>
    <row r="22" spans="1:7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40">
        <v>0</v>
      </c>
      <c r="G22" s="51">
        <f t="shared" si="0"/>
        <v>0</v>
      </c>
    </row>
    <row r="23" spans="1:7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40">
        <f>F24</f>
        <v>0</v>
      </c>
      <c r="G23" s="51">
        <f t="shared" si="0"/>
        <v>0</v>
      </c>
    </row>
    <row r="24" spans="1:7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40">
        <v>0</v>
      </c>
      <c r="G24" s="51">
        <f t="shared" si="0"/>
        <v>0</v>
      </c>
    </row>
    <row r="25" spans="1:7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40">
        <f>F26</f>
        <v>0</v>
      </c>
      <c r="G25" s="51">
        <f t="shared" si="0"/>
        <v>0</v>
      </c>
    </row>
    <row r="26" spans="1:7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40">
        <v>0</v>
      </c>
      <c r="G26" s="51">
        <f t="shared" si="0"/>
        <v>0</v>
      </c>
    </row>
    <row r="27" spans="1:7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40">
        <f>F28+F29+F30</f>
        <v>0</v>
      </c>
      <c r="G27" s="51">
        <f t="shared" si="0"/>
        <v>0</v>
      </c>
    </row>
    <row r="28" spans="1:7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40">
        <v>0</v>
      </c>
      <c r="G28" s="51">
        <f t="shared" si="0"/>
        <v>0</v>
      </c>
    </row>
    <row r="29" spans="1:7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40">
        <v>0</v>
      </c>
      <c r="G29" s="51">
        <f t="shared" si="0"/>
        <v>0</v>
      </c>
    </row>
    <row r="30" spans="1:7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40">
        <v>0</v>
      </c>
      <c r="G30" s="52">
        <f t="shared" si="0"/>
        <v>0</v>
      </c>
    </row>
    <row r="31" spans="1:7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4">
        <f>F25+F23+F18+F27</f>
        <v>0</v>
      </c>
      <c r="G31" s="105">
        <f t="shared" si="0"/>
        <v>0</v>
      </c>
    </row>
    <row r="32" spans="1:7" x14ac:dyDescent="0.25">
      <c r="A32" s="3"/>
      <c r="B32" s="4"/>
      <c r="C32" s="37"/>
      <c r="D32" s="37"/>
      <c r="E32" s="37"/>
      <c r="F32" s="38"/>
      <c r="G32" s="51"/>
    </row>
    <row r="33" spans="1:7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40">
        <v>0</v>
      </c>
      <c r="G33" s="51">
        <f t="shared" si="0"/>
        <v>0</v>
      </c>
    </row>
    <row r="34" spans="1:7" x14ac:dyDescent="0.25">
      <c r="A34" s="2" t="s">
        <v>31</v>
      </c>
      <c r="B34" s="1" t="s">
        <v>41</v>
      </c>
      <c r="C34" s="39">
        <v>0</v>
      </c>
      <c r="D34" s="39">
        <v>0</v>
      </c>
      <c r="E34" s="39">
        <v>0</v>
      </c>
      <c r="F34" s="40">
        <v>0</v>
      </c>
      <c r="G34" s="51">
        <f t="shared" si="0"/>
        <v>0</v>
      </c>
    </row>
    <row r="35" spans="1:7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40">
        <v>0</v>
      </c>
      <c r="G35" s="51">
        <f t="shared" si="0"/>
        <v>0</v>
      </c>
    </row>
    <row r="36" spans="1:7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40">
        <v>0</v>
      </c>
      <c r="G36" s="51">
        <f t="shared" si="0"/>
        <v>0</v>
      </c>
    </row>
    <row r="37" spans="1:7" x14ac:dyDescent="0.25">
      <c r="A37" s="2" t="s">
        <v>33</v>
      </c>
      <c r="B37" s="1" t="s">
        <v>43</v>
      </c>
      <c r="C37" s="39">
        <v>0</v>
      </c>
      <c r="D37" s="39">
        <v>0</v>
      </c>
      <c r="E37" s="39">
        <v>0</v>
      </c>
      <c r="F37" s="40">
        <v>0</v>
      </c>
      <c r="G37" s="51">
        <f t="shared" si="0"/>
        <v>0</v>
      </c>
    </row>
    <row r="38" spans="1:7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40">
        <v>0</v>
      </c>
      <c r="G38" s="51">
        <f t="shared" si="0"/>
        <v>0</v>
      </c>
    </row>
    <row r="39" spans="1:7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40">
        <v>0</v>
      </c>
      <c r="G39" s="51">
        <f t="shared" si="0"/>
        <v>0</v>
      </c>
    </row>
    <row r="40" spans="1:7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40">
        <v>0</v>
      </c>
      <c r="G40" s="51">
        <f t="shared" si="0"/>
        <v>0</v>
      </c>
    </row>
    <row r="41" spans="1:7" x14ac:dyDescent="0.25">
      <c r="A41" s="2" t="s">
        <v>34</v>
      </c>
      <c r="B41" s="1" t="s">
        <v>44</v>
      </c>
      <c r="C41" s="39">
        <v>0</v>
      </c>
      <c r="D41" s="39">
        <f>D42</f>
        <v>0</v>
      </c>
      <c r="E41" s="39">
        <v>0</v>
      </c>
      <c r="F41" s="40">
        <f>F42</f>
        <v>0</v>
      </c>
      <c r="G41" s="51">
        <f t="shared" si="0"/>
        <v>0</v>
      </c>
    </row>
    <row r="42" spans="1:7" x14ac:dyDescent="0.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40">
        <v>0</v>
      </c>
      <c r="G42" s="51">
        <f t="shared" si="0"/>
        <v>0</v>
      </c>
    </row>
    <row r="43" spans="1:7" x14ac:dyDescent="0.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40">
        <v>0</v>
      </c>
      <c r="G43" s="51">
        <f t="shared" si="0"/>
        <v>0</v>
      </c>
    </row>
    <row r="44" spans="1:7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40">
        <v>0</v>
      </c>
      <c r="G44" s="51">
        <f t="shared" si="0"/>
        <v>0</v>
      </c>
    </row>
    <row r="45" spans="1:7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40">
        <v>0</v>
      </c>
      <c r="G45" s="51">
        <f t="shared" si="0"/>
        <v>0</v>
      </c>
    </row>
    <row r="46" spans="1:7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40">
        <v>0</v>
      </c>
      <c r="G46" s="51">
        <f t="shared" si="0"/>
        <v>0</v>
      </c>
    </row>
    <row r="47" spans="1:7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40">
        <v>0</v>
      </c>
      <c r="G47" s="52">
        <f t="shared" si="0"/>
        <v>0</v>
      </c>
    </row>
    <row r="48" spans="1:7" ht="15.75" thickBot="1" x14ac:dyDescent="0.3">
      <c r="A48" s="11" t="s">
        <v>50</v>
      </c>
      <c r="B48" s="12" t="s">
        <v>51</v>
      </c>
      <c r="C48" s="43">
        <f>C33+C34+C36+C37+C41+C43+C44+C45+C46+C47</f>
        <v>0</v>
      </c>
      <c r="D48" s="43">
        <f>D33+D34+D36+D37+D41+D43+D44+D45+D46+D47</f>
        <v>0</v>
      </c>
      <c r="E48" s="43">
        <f>E33+E34+E36+E37+E41+E43+E44+E45+E46+E47</f>
        <v>0</v>
      </c>
      <c r="F48" s="44">
        <f>F33+F34+F36+F37+F41+F43+F44+F45+F46+F47</f>
        <v>0</v>
      </c>
      <c r="G48" s="105">
        <f t="shared" si="0"/>
        <v>0</v>
      </c>
    </row>
    <row r="49" spans="1:7" x14ac:dyDescent="0.25">
      <c r="A49" s="3"/>
      <c r="B49" s="4"/>
      <c r="C49" s="37"/>
      <c r="D49" s="37"/>
      <c r="E49" s="37"/>
      <c r="F49" s="38"/>
      <c r="G49" s="51"/>
    </row>
    <row r="50" spans="1:7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40">
        <v>0</v>
      </c>
      <c r="G50" s="51">
        <f t="shared" si="0"/>
        <v>0</v>
      </c>
    </row>
    <row r="51" spans="1:7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40">
        <v>0</v>
      </c>
      <c r="G51" s="51">
        <f t="shared" si="0"/>
        <v>0</v>
      </c>
    </row>
    <row r="52" spans="1:7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40">
        <v>0</v>
      </c>
      <c r="G52" s="52">
        <f t="shared" si="0"/>
        <v>0</v>
      </c>
    </row>
    <row r="53" spans="1:7" ht="15.75" thickBot="1" x14ac:dyDescent="0.3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3">
        <f>SUM(E50:E52)</f>
        <v>0</v>
      </c>
      <c r="F53" s="44">
        <f>SUM(F50:F52)</f>
        <v>0</v>
      </c>
      <c r="G53" s="105">
        <f t="shared" si="0"/>
        <v>0</v>
      </c>
    </row>
    <row r="54" spans="1:7" ht="15.75" thickBot="1" x14ac:dyDescent="0.3">
      <c r="A54" s="13"/>
      <c r="B54" s="14"/>
      <c r="C54" s="46"/>
      <c r="D54" s="46"/>
      <c r="E54" s="46"/>
      <c r="F54" s="47"/>
      <c r="G54" s="52"/>
    </row>
    <row r="55" spans="1:7" ht="16.5" thickBot="1" x14ac:dyDescent="0.3">
      <c r="A55" s="146" t="s">
        <v>107</v>
      </c>
      <c r="B55" s="147"/>
      <c r="C55" s="48">
        <f>C16+C31+C48+C53</f>
        <v>0</v>
      </c>
      <c r="D55" s="48">
        <f>D16+D31+D48+D53</f>
        <v>0</v>
      </c>
      <c r="E55" s="48">
        <f>E16+E31+E48+E53</f>
        <v>0</v>
      </c>
      <c r="F55" s="49">
        <f>F16+F31+F48+F53</f>
        <v>0</v>
      </c>
      <c r="G55" s="106">
        <f t="shared" si="0"/>
        <v>0</v>
      </c>
    </row>
    <row r="56" spans="1:7" x14ac:dyDescent="0.25">
      <c r="A56" s="3"/>
      <c r="B56" s="4"/>
      <c r="C56" s="37"/>
      <c r="D56" s="37"/>
      <c r="E56" s="37"/>
      <c r="F56" s="38"/>
      <c r="G56" s="51"/>
    </row>
    <row r="57" spans="1:7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40">
        <v>0</v>
      </c>
      <c r="G57" s="51">
        <f t="shared" si="0"/>
        <v>0</v>
      </c>
    </row>
    <row r="58" spans="1:7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40">
        <v>0</v>
      </c>
      <c r="G58" s="51">
        <f t="shared" si="0"/>
        <v>0</v>
      </c>
    </row>
    <row r="59" spans="1:7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40">
        <v>0</v>
      </c>
      <c r="G59" s="51">
        <f t="shared" si="0"/>
        <v>0</v>
      </c>
    </row>
    <row r="60" spans="1:7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40">
        <v>0</v>
      </c>
      <c r="G60" s="51">
        <f t="shared" si="0"/>
        <v>0</v>
      </c>
    </row>
    <row r="61" spans="1:7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40">
        <v>0</v>
      </c>
      <c r="G61" s="51">
        <f t="shared" si="0"/>
        <v>0</v>
      </c>
    </row>
    <row r="62" spans="1:7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40">
        <v>0</v>
      </c>
      <c r="G62" s="51">
        <f t="shared" si="0"/>
        <v>0</v>
      </c>
    </row>
    <row r="63" spans="1:7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40">
        <v>0</v>
      </c>
      <c r="G63" s="51">
        <f t="shared" si="0"/>
        <v>0</v>
      </c>
    </row>
    <row r="64" spans="1:7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40">
        <v>0</v>
      </c>
      <c r="G64" s="51">
        <f t="shared" si="0"/>
        <v>0</v>
      </c>
    </row>
    <row r="65" spans="1:7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40">
        <v>0</v>
      </c>
      <c r="G65" s="51">
        <f t="shared" si="0"/>
        <v>0</v>
      </c>
    </row>
    <row r="66" spans="1:7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40">
        <v>0</v>
      </c>
      <c r="G66" s="52">
        <f t="shared" si="0"/>
        <v>0</v>
      </c>
    </row>
    <row r="67" spans="1:7" ht="15.75" thickBot="1" x14ac:dyDescent="0.3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3">
        <f>SUM(E57:E66)</f>
        <v>0</v>
      </c>
      <c r="F67" s="44">
        <f>SUM(F57:F66)</f>
        <v>0</v>
      </c>
      <c r="G67" s="53">
        <f t="shared" si="0"/>
        <v>0</v>
      </c>
    </row>
    <row r="68" spans="1:7" ht="15.75" thickBot="1" x14ac:dyDescent="0.3">
      <c r="A68" s="13"/>
      <c r="B68" s="14"/>
      <c r="C68" s="46"/>
      <c r="D68" s="46"/>
      <c r="E68" s="46"/>
      <c r="F68" s="47"/>
      <c r="G68" s="52">
        <f t="shared" si="0"/>
        <v>0</v>
      </c>
    </row>
    <row r="69" spans="1:7" ht="16.5" thickBot="1" x14ac:dyDescent="0.3">
      <c r="A69" s="146" t="s">
        <v>94</v>
      </c>
      <c r="B69" s="147"/>
      <c r="C69" s="48">
        <f>C55+C67</f>
        <v>0</v>
      </c>
      <c r="D69" s="48">
        <f>D55+D67</f>
        <v>0</v>
      </c>
      <c r="E69" s="48">
        <f>E55+E67</f>
        <v>0</v>
      </c>
      <c r="F69" s="49">
        <f>F55+F67</f>
        <v>0</v>
      </c>
      <c r="G69" s="106">
        <f t="shared" si="0"/>
        <v>0</v>
      </c>
    </row>
    <row r="70" spans="1:7" x14ac:dyDescent="0.25">
      <c r="A70" s="132" t="s">
        <v>179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7" zoomScale="85" zoomScaleNormal="85" workbookViewId="0">
      <selection activeCell="A3" sqref="A3:G3"/>
    </sheetView>
  </sheetViews>
  <sheetFormatPr defaultRowHeight="15" x14ac:dyDescent="0.25"/>
  <cols>
    <col min="1" max="1" width="9.85546875" customWidth="1"/>
    <col min="2" max="2" width="44.140625" customWidth="1"/>
    <col min="3" max="3" width="13.85546875" customWidth="1"/>
    <col min="4" max="4" width="11.7109375" customWidth="1"/>
    <col min="5" max="5" width="11" customWidth="1"/>
    <col min="6" max="6" width="11.7109375" customWidth="1"/>
    <col min="7" max="7" width="10.5703125" customWidth="1"/>
  </cols>
  <sheetData>
    <row r="1" spans="1:9" x14ac:dyDescent="0.25">
      <c r="G1" s="22" t="s">
        <v>158</v>
      </c>
    </row>
    <row r="2" spans="1:9" x14ac:dyDescent="0.25">
      <c r="A2" s="145" t="s">
        <v>178</v>
      </c>
      <c r="B2" s="145"/>
      <c r="C2" s="145"/>
      <c r="D2" s="145"/>
      <c r="E2" s="145"/>
      <c r="F2" s="145"/>
      <c r="G2" s="145"/>
    </row>
    <row r="3" spans="1:9" x14ac:dyDescent="0.25">
      <c r="A3" s="145" t="s">
        <v>127</v>
      </c>
      <c r="B3" s="145"/>
      <c r="C3" s="145"/>
      <c r="D3" s="145"/>
      <c r="E3" s="145"/>
      <c r="F3" s="145"/>
      <c r="G3" s="145"/>
    </row>
    <row r="4" spans="1:9" ht="15.75" thickBot="1" x14ac:dyDescent="0.3">
      <c r="G4" s="21" t="s">
        <v>105</v>
      </c>
    </row>
    <row r="5" spans="1:9" ht="32.25" customHeight="1" thickBot="1" x14ac:dyDescent="0.3">
      <c r="A5" s="5" t="s">
        <v>2</v>
      </c>
      <c r="B5" s="6" t="s">
        <v>0</v>
      </c>
      <c r="C5" s="7" t="s">
        <v>125</v>
      </c>
      <c r="D5" s="7" t="s">
        <v>124</v>
      </c>
      <c r="E5" s="7" t="s">
        <v>122</v>
      </c>
      <c r="F5" s="7" t="s">
        <v>123</v>
      </c>
      <c r="G5" s="8" t="s">
        <v>1</v>
      </c>
    </row>
    <row r="6" spans="1:9" x14ac:dyDescent="0.25">
      <c r="A6" s="3" t="s">
        <v>3</v>
      </c>
      <c r="B6" s="4" t="s">
        <v>4</v>
      </c>
      <c r="C6" s="4">
        <v>0</v>
      </c>
      <c r="D6" s="1">
        <v>0</v>
      </c>
      <c r="E6" s="1">
        <v>0</v>
      </c>
      <c r="F6" s="1">
        <v>0</v>
      </c>
      <c r="G6" s="120">
        <f>SUM(C6:F6)</f>
        <v>0</v>
      </c>
    </row>
    <row r="7" spans="1:9" x14ac:dyDescent="0.25">
      <c r="A7" s="2" t="s">
        <v>5</v>
      </c>
      <c r="B7" s="1" t="s">
        <v>109</v>
      </c>
      <c r="C7" s="1">
        <v>0</v>
      </c>
      <c r="D7" s="1">
        <v>0</v>
      </c>
      <c r="E7" s="1">
        <v>0</v>
      </c>
      <c r="F7" s="1">
        <v>0</v>
      </c>
      <c r="G7" s="130">
        <f t="shared" ref="G7:G69" si="0">SUM(C7:F7)</f>
        <v>0</v>
      </c>
    </row>
    <row r="8" spans="1:9" x14ac:dyDescent="0.25">
      <c r="A8" s="2" t="s">
        <v>7</v>
      </c>
      <c r="B8" s="1" t="s">
        <v>8</v>
      </c>
      <c r="C8" s="1">
        <v>0</v>
      </c>
      <c r="D8" s="1">
        <v>0</v>
      </c>
      <c r="E8" s="1">
        <v>0</v>
      </c>
      <c r="F8" s="1">
        <v>0</v>
      </c>
      <c r="G8" s="130">
        <f t="shared" si="0"/>
        <v>0</v>
      </c>
    </row>
    <row r="9" spans="1:9" x14ac:dyDescent="0.25">
      <c r="A9" s="2" t="s">
        <v>9</v>
      </c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30">
        <f t="shared" si="0"/>
        <v>0</v>
      </c>
    </row>
    <row r="10" spans="1:9" x14ac:dyDescent="0.25">
      <c r="A10" s="2" t="s">
        <v>11</v>
      </c>
      <c r="B10" s="1" t="s">
        <v>12</v>
      </c>
      <c r="C10" s="1">
        <v>0</v>
      </c>
      <c r="D10" s="1">
        <v>0</v>
      </c>
      <c r="E10" s="1">
        <v>0</v>
      </c>
      <c r="F10" s="1">
        <v>0</v>
      </c>
      <c r="G10" s="130">
        <f t="shared" si="0"/>
        <v>0</v>
      </c>
    </row>
    <row r="11" spans="1:9" x14ac:dyDescent="0.25">
      <c r="A11" s="9" t="s">
        <v>13</v>
      </c>
      <c r="B11" s="10" t="s">
        <v>14</v>
      </c>
      <c r="C11" s="1">
        <v>0</v>
      </c>
      <c r="D11" s="1">
        <v>0</v>
      </c>
      <c r="E11" s="1">
        <v>0</v>
      </c>
      <c r="F11" s="1">
        <v>0</v>
      </c>
      <c r="G11" s="130">
        <f>SUM(C11:F11)</f>
        <v>0</v>
      </c>
    </row>
    <row r="12" spans="1:9" x14ac:dyDescent="0.25">
      <c r="A12" s="68" t="s">
        <v>166</v>
      </c>
      <c r="B12" s="69" t="s">
        <v>167</v>
      </c>
      <c r="C12" s="1">
        <v>0</v>
      </c>
      <c r="D12" s="1">
        <v>0</v>
      </c>
      <c r="E12" s="1">
        <v>0</v>
      </c>
      <c r="F12" s="1">
        <v>0</v>
      </c>
      <c r="G12" s="130">
        <f>SUM(C12:F12)</f>
        <v>0</v>
      </c>
    </row>
    <row r="13" spans="1:9" x14ac:dyDescent="0.25">
      <c r="A13" s="68" t="s">
        <v>168</v>
      </c>
      <c r="B13" s="69" t="s">
        <v>172</v>
      </c>
      <c r="C13" s="1">
        <v>0</v>
      </c>
      <c r="D13" s="1">
        <v>0</v>
      </c>
      <c r="E13" s="1">
        <v>0</v>
      </c>
      <c r="F13" s="1">
        <v>0</v>
      </c>
      <c r="G13" s="130">
        <f>SUM(C13:F13)</f>
        <v>0</v>
      </c>
    </row>
    <row r="14" spans="1:9" x14ac:dyDescent="0.25">
      <c r="A14" s="68" t="s">
        <v>169</v>
      </c>
      <c r="B14" s="69" t="s">
        <v>173</v>
      </c>
      <c r="C14" s="1">
        <v>0</v>
      </c>
      <c r="D14" s="1">
        <v>0</v>
      </c>
      <c r="E14" s="1">
        <v>0</v>
      </c>
      <c r="F14" s="1">
        <v>0</v>
      </c>
      <c r="G14" s="130">
        <f>SUM(C14:F14)</f>
        <v>0</v>
      </c>
    </row>
    <row r="15" spans="1:9" ht="15.75" thickBot="1" x14ac:dyDescent="0.3">
      <c r="A15" s="102" t="s">
        <v>170</v>
      </c>
      <c r="B15" s="103" t="s">
        <v>171</v>
      </c>
      <c r="C15" s="1">
        <v>0</v>
      </c>
      <c r="D15" s="1">
        <v>0</v>
      </c>
      <c r="E15" s="1">
        <v>0</v>
      </c>
      <c r="F15" s="1">
        <v>0</v>
      </c>
      <c r="G15" s="130">
        <f>SUM(C15:F15)</f>
        <v>0</v>
      </c>
    </row>
    <row r="16" spans="1:9" ht="15.75" thickBot="1" x14ac:dyDescent="0.3">
      <c r="A16" s="11" t="s">
        <v>15</v>
      </c>
      <c r="B16" s="12" t="s">
        <v>16</v>
      </c>
      <c r="C16" s="12">
        <f>SUM(C6:C11)</f>
        <v>0</v>
      </c>
      <c r="D16" s="12">
        <f>SUM(D6:D11)</f>
        <v>0</v>
      </c>
      <c r="E16" s="12">
        <f>SUM(E6:E11)</f>
        <v>0</v>
      </c>
      <c r="F16" s="28">
        <f>SUM(F6:F11)</f>
        <v>0</v>
      </c>
      <c r="G16" s="131">
        <f t="shared" si="0"/>
        <v>0</v>
      </c>
      <c r="I16" t="s">
        <v>112</v>
      </c>
    </row>
    <row r="17" spans="1:7" x14ac:dyDescent="0.25">
      <c r="A17" s="3"/>
      <c r="B17" s="4"/>
      <c r="C17" s="4"/>
      <c r="D17" s="4"/>
      <c r="E17" s="4"/>
      <c r="F17" s="23"/>
      <c r="G17" s="130"/>
    </row>
    <row r="18" spans="1:7" x14ac:dyDescent="0.25">
      <c r="A18" s="2" t="s">
        <v>17</v>
      </c>
      <c r="B18" s="1" t="s">
        <v>18</v>
      </c>
      <c r="C18" s="1">
        <f>C19+C20+C21+C22</f>
        <v>0</v>
      </c>
      <c r="D18" s="1">
        <f>D19+D20+D21+D22</f>
        <v>0</v>
      </c>
      <c r="E18" s="1">
        <f>E19+E20+E21+E22</f>
        <v>0</v>
      </c>
      <c r="F18" s="31">
        <f>F19+F20+F21+F22</f>
        <v>0</v>
      </c>
      <c r="G18" s="130">
        <f t="shared" si="0"/>
        <v>0</v>
      </c>
    </row>
    <row r="19" spans="1:7" x14ac:dyDescent="0.25">
      <c r="A19" s="16" t="s">
        <v>96</v>
      </c>
      <c r="B19" s="17" t="s">
        <v>111</v>
      </c>
      <c r="C19" s="1">
        <v>0</v>
      </c>
      <c r="D19" s="1">
        <v>0</v>
      </c>
      <c r="E19" s="1">
        <v>0</v>
      </c>
      <c r="F19" s="1">
        <v>0</v>
      </c>
      <c r="G19" s="130">
        <f t="shared" si="0"/>
        <v>0</v>
      </c>
    </row>
    <row r="20" spans="1:7" x14ac:dyDescent="0.25">
      <c r="A20" s="16" t="s">
        <v>97</v>
      </c>
      <c r="B20" s="17" t="s">
        <v>24</v>
      </c>
      <c r="C20" s="1">
        <v>0</v>
      </c>
      <c r="D20" s="1">
        <v>0</v>
      </c>
      <c r="E20" s="1">
        <v>0</v>
      </c>
      <c r="F20" s="1">
        <v>0</v>
      </c>
      <c r="G20" s="130">
        <f t="shared" si="0"/>
        <v>0</v>
      </c>
    </row>
    <row r="21" spans="1:7" x14ac:dyDescent="0.25">
      <c r="A21" s="16" t="s">
        <v>98</v>
      </c>
      <c r="B21" s="17" t="s">
        <v>23</v>
      </c>
      <c r="C21" s="1">
        <v>0</v>
      </c>
      <c r="D21" s="1">
        <v>0</v>
      </c>
      <c r="E21" s="1">
        <v>0</v>
      </c>
      <c r="F21" s="1">
        <v>0</v>
      </c>
      <c r="G21" s="130">
        <f t="shared" si="0"/>
        <v>0</v>
      </c>
    </row>
    <row r="22" spans="1:7" x14ac:dyDescent="0.25">
      <c r="A22" s="16" t="s">
        <v>99</v>
      </c>
      <c r="B22" s="17" t="s">
        <v>22</v>
      </c>
      <c r="C22" s="1">
        <v>0</v>
      </c>
      <c r="D22" s="1">
        <v>0</v>
      </c>
      <c r="E22" s="1">
        <v>0</v>
      </c>
      <c r="F22" s="1">
        <v>0</v>
      </c>
      <c r="G22" s="130">
        <f t="shared" si="0"/>
        <v>0</v>
      </c>
    </row>
    <row r="23" spans="1:7" x14ac:dyDescent="0.25">
      <c r="A23" s="2" t="s">
        <v>19</v>
      </c>
      <c r="B23" s="1" t="s">
        <v>20</v>
      </c>
      <c r="C23" s="1">
        <f>C24</f>
        <v>0</v>
      </c>
      <c r="D23" s="1">
        <f>D24</f>
        <v>0</v>
      </c>
      <c r="E23" s="1">
        <f>E24</f>
        <v>0</v>
      </c>
      <c r="F23" s="31">
        <f>F24</f>
        <v>0</v>
      </c>
      <c r="G23" s="130">
        <f t="shared" si="0"/>
        <v>0</v>
      </c>
    </row>
    <row r="24" spans="1:7" x14ac:dyDescent="0.25">
      <c r="A24" s="16" t="s">
        <v>100</v>
      </c>
      <c r="B24" s="17" t="s">
        <v>21</v>
      </c>
      <c r="C24" s="1">
        <v>0</v>
      </c>
      <c r="D24" s="1">
        <v>0</v>
      </c>
      <c r="E24" s="1">
        <v>0</v>
      </c>
      <c r="F24" s="1">
        <v>0</v>
      </c>
      <c r="G24" s="130">
        <f t="shared" si="0"/>
        <v>0</v>
      </c>
    </row>
    <row r="25" spans="1:7" x14ac:dyDescent="0.25">
      <c r="A25" s="2" t="s">
        <v>25</v>
      </c>
      <c r="B25" s="1" t="s">
        <v>26</v>
      </c>
      <c r="C25" s="1">
        <f>C26</f>
        <v>0</v>
      </c>
      <c r="D25" s="1">
        <f>D26</f>
        <v>0</v>
      </c>
      <c r="E25" s="1">
        <f>E26</f>
        <v>0</v>
      </c>
      <c r="F25" s="31">
        <f>F26</f>
        <v>0</v>
      </c>
      <c r="G25" s="130">
        <f t="shared" si="0"/>
        <v>0</v>
      </c>
    </row>
    <row r="26" spans="1:7" x14ac:dyDescent="0.25">
      <c r="A26" s="16" t="s">
        <v>101</v>
      </c>
      <c r="B26" s="17" t="s">
        <v>27</v>
      </c>
      <c r="C26" s="1">
        <v>0</v>
      </c>
      <c r="D26" s="1">
        <v>0</v>
      </c>
      <c r="E26" s="1">
        <v>0</v>
      </c>
      <c r="F26" s="1">
        <v>0</v>
      </c>
      <c r="G26" s="130">
        <f t="shared" si="0"/>
        <v>0</v>
      </c>
    </row>
    <row r="27" spans="1:7" x14ac:dyDescent="0.25">
      <c r="A27" s="2" t="s">
        <v>52</v>
      </c>
      <c r="B27" s="1" t="s">
        <v>53</v>
      </c>
      <c r="C27" s="1">
        <f>C28+C29+C30</f>
        <v>0</v>
      </c>
      <c r="D27" s="1">
        <f>D28+D29+D30</f>
        <v>0</v>
      </c>
      <c r="E27" s="1">
        <f>E28+E29+E30</f>
        <v>0</v>
      </c>
      <c r="F27" s="31">
        <f>F28+F29+F30</f>
        <v>0</v>
      </c>
      <c r="G27" s="130">
        <f t="shared" si="0"/>
        <v>0</v>
      </c>
    </row>
    <row r="28" spans="1:7" x14ac:dyDescent="0.25">
      <c r="A28" s="16" t="s">
        <v>102</v>
      </c>
      <c r="B28" s="17" t="s">
        <v>54</v>
      </c>
      <c r="C28" s="1">
        <v>0</v>
      </c>
      <c r="D28" s="1">
        <v>0</v>
      </c>
      <c r="E28" s="1">
        <v>0</v>
      </c>
      <c r="F28" s="1">
        <v>0</v>
      </c>
      <c r="G28" s="130">
        <f t="shared" si="0"/>
        <v>0</v>
      </c>
    </row>
    <row r="29" spans="1:7" x14ac:dyDescent="0.25">
      <c r="A29" s="16" t="s">
        <v>103</v>
      </c>
      <c r="B29" s="17" t="s">
        <v>55</v>
      </c>
      <c r="C29" s="1">
        <v>0</v>
      </c>
      <c r="D29" s="1">
        <v>0</v>
      </c>
      <c r="E29" s="1">
        <v>0</v>
      </c>
      <c r="F29" s="1">
        <v>0</v>
      </c>
      <c r="G29" s="130">
        <f t="shared" si="0"/>
        <v>0</v>
      </c>
    </row>
    <row r="30" spans="1:7" ht="15.75" thickBot="1" x14ac:dyDescent="0.3">
      <c r="A30" s="20" t="s">
        <v>104</v>
      </c>
      <c r="B30" s="19" t="s">
        <v>56</v>
      </c>
      <c r="C30" s="1">
        <v>0</v>
      </c>
      <c r="D30" s="1">
        <v>0</v>
      </c>
      <c r="E30" s="1">
        <v>0</v>
      </c>
      <c r="F30" s="1">
        <v>0</v>
      </c>
      <c r="G30" s="129">
        <f t="shared" si="0"/>
        <v>0</v>
      </c>
    </row>
    <row r="31" spans="1:7" ht="15.75" thickBot="1" x14ac:dyDescent="0.3">
      <c r="A31" s="11" t="s">
        <v>28</v>
      </c>
      <c r="B31" s="12" t="s">
        <v>29</v>
      </c>
      <c r="C31" s="12">
        <f>C25+C23+C18+C27</f>
        <v>0</v>
      </c>
      <c r="D31" s="12">
        <f>D25+D23+D18+D27</f>
        <v>0</v>
      </c>
      <c r="E31" s="12">
        <f>E25+E23+E18+E27</f>
        <v>0</v>
      </c>
      <c r="F31" s="28">
        <f>F25+F23+F18+F27</f>
        <v>0</v>
      </c>
      <c r="G31" s="131">
        <f t="shared" si="0"/>
        <v>0</v>
      </c>
    </row>
    <row r="32" spans="1:7" x14ac:dyDescent="0.25">
      <c r="A32" s="3"/>
      <c r="B32" s="4"/>
      <c r="C32" s="4"/>
      <c r="D32" s="4"/>
      <c r="E32" s="4"/>
      <c r="F32" s="23"/>
      <c r="G32" s="130"/>
    </row>
    <row r="33" spans="1:7" x14ac:dyDescent="0.25">
      <c r="A33" s="2" t="s">
        <v>30</v>
      </c>
      <c r="B33" s="1" t="s">
        <v>40</v>
      </c>
      <c r="C33" s="1">
        <v>0</v>
      </c>
      <c r="D33" s="1">
        <v>0</v>
      </c>
      <c r="E33" s="1">
        <v>0</v>
      </c>
      <c r="F33" s="1">
        <v>0</v>
      </c>
      <c r="G33" s="130">
        <f t="shared" si="0"/>
        <v>0</v>
      </c>
    </row>
    <row r="34" spans="1:7" x14ac:dyDescent="0.25">
      <c r="A34" s="2" t="s">
        <v>31</v>
      </c>
      <c r="B34" s="1" t="s">
        <v>41</v>
      </c>
      <c r="C34" s="1">
        <f>C35</f>
        <v>0</v>
      </c>
      <c r="D34" s="1">
        <f>D35</f>
        <v>0</v>
      </c>
      <c r="E34" s="1">
        <f>E35</f>
        <v>0</v>
      </c>
      <c r="F34" s="31">
        <f>F35</f>
        <v>0</v>
      </c>
      <c r="G34" s="130">
        <f t="shared" si="0"/>
        <v>0</v>
      </c>
    </row>
    <row r="35" spans="1:7" x14ac:dyDescent="0.25">
      <c r="A35" s="16" t="s">
        <v>64</v>
      </c>
      <c r="B35" s="17" t="s">
        <v>57</v>
      </c>
      <c r="C35" s="1">
        <v>0</v>
      </c>
      <c r="D35" s="1">
        <v>0</v>
      </c>
      <c r="E35" s="1">
        <v>0</v>
      </c>
      <c r="F35" s="1">
        <v>0</v>
      </c>
      <c r="G35" s="130">
        <f t="shared" si="0"/>
        <v>0</v>
      </c>
    </row>
    <row r="36" spans="1:7" x14ac:dyDescent="0.25">
      <c r="A36" s="2" t="s">
        <v>32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30">
        <f t="shared" si="0"/>
        <v>0</v>
      </c>
    </row>
    <row r="37" spans="1:7" x14ac:dyDescent="0.25">
      <c r="A37" s="2" t="s">
        <v>33</v>
      </c>
      <c r="B37" s="1" t="s">
        <v>43</v>
      </c>
      <c r="C37" s="1">
        <f>C38+C39+C40</f>
        <v>0</v>
      </c>
      <c r="D37" s="1">
        <f>D38+D39+D40</f>
        <v>0</v>
      </c>
      <c r="E37" s="1">
        <f>E38+E39+E40</f>
        <v>0</v>
      </c>
      <c r="F37" s="31">
        <f>F38+F39+F40</f>
        <v>0</v>
      </c>
      <c r="G37" s="130">
        <f t="shared" si="0"/>
        <v>0</v>
      </c>
    </row>
    <row r="38" spans="1:7" ht="29.25" customHeight="1" x14ac:dyDescent="0.25">
      <c r="A38" s="16" t="s">
        <v>95</v>
      </c>
      <c r="B38" s="18" t="s">
        <v>61</v>
      </c>
      <c r="C38" s="1">
        <v>0</v>
      </c>
      <c r="D38" s="1">
        <v>0</v>
      </c>
      <c r="E38" s="1">
        <v>0</v>
      </c>
      <c r="F38" s="1">
        <v>0</v>
      </c>
      <c r="G38" s="130">
        <f t="shared" si="0"/>
        <v>0</v>
      </c>
    </row>
    <row r="39" spans="1:7" x14ac:dyDescent="0.25">
      <c r="A39" s="16" t="s">
        <v>62</v>
      </c>
      <c r="B39" s="17" t="s">
        <v>60</v>
      </c>
      <c r="C39" s="1">
        <v>0</v>
      </c>
      <c r="D39" s="1">
        <v>0</v>
      </c>
      <c r="E39" s="1">
        <v>0</v>
      </c>
      <c r="F39" s="1">
        <v>0</v>
      </c>
      <c r="G39" s="130">
        <f t="shared" si="0"/>
        <v>0</v>
      </c>
    </row>
    <row r="40" spans="1:7" x14ac:dyDescent="0.25">
      <c r="A40" s="16" t="s">
        <v>63</v>
      </c>
      <c r="B40" s="17" t="s">
        <v>59</v>
      </c>
      <c r="C40" s="1">
        <v>0</v>
      </c>
      <c r="D40" s="1">
        <v>0</v>
      </c>
      <c r="E40" s="1">
        <v>0</v>
      </c>
      <c r="F40" s="1">
        <v>0</v>
      </c>
      <c r="G40" s="130">
        <f t="shared" si="0"/>
        <v>0</v>
      </c>
    </row>
    <row r="41" spans="1:7" x14ac:dyDescent="0.25">
      <c r="A41" s="2" t="s">
        <v>34</v>
      </c>
      <c r="B41" s="1" t="s">
        <v>44</v>
      </c>
      <c r="C41" s="1">
        <f>C42</f>
        <v>0</v>
      </c>
      <c r="D41" s="1">
        <f>D42</f>
        <v>0</v>
      </c>
      <c r="E41" s="1">
        <f>E42</f>
        <v>0</v>
      </c>
      <c r="F41" s="31">
        <f>F42</f>
        <v>0</v>
      </c>
      <c r="G41" s="130">
        <f t="shared" si="0"/>
        <v>0</v>
      </c>
    </row>
    <row r="42" spans="1:7" x14ac:dyDescent="0.25">
      <c r="A42" s="16" t="s">
        <v>65</v>
      </c>
      <c r="B42" s="17" t="s">
        <v>58</v>
      </c>
      <c r="C42" s="1">
        <v>0</v>
      </c>
      <c r="D42" s="1">
        <v>0</v>
      </c>
      <c r="E42" s="1">
        <v>0</v>
      </c>
      <c r="F42" s="1">
        <v>0</v>
      </c>
      <c r="G42" s="130">
        <f t="shared" si="0"/>
        <v>0</v>
      </c>
    </row>
    <row r="43" spans="1:7" x14ac:dyDescent="0.25">
      <c r="A43" s="2" t="s">
        <v>35</v>
      </c>
      <c r="B43" s="1" t="s">
        <v>45</v>
      </c>
      <c r="C43" s="1">
        <v>0</v>
      </c>
      <c r="D43" s="1">
        <v>0</v>
      </c>
      <c r="E43" s="1">
        <v>0</v>
      </c>
      <c r="F43" s="1">
        <v>0</v>
      </c>
      <c r="G43" s="130">
        <f t="shared" si="0"/>
        <v>0</v>
      </c>
    </row>
    <row r="44" spans="1:7" x14ac:dyDescent="0.25">
      <c r="A44" s="2" t="s">
        <v>36</v>
      </c>
      <c r="B44" s="1" t="s">
        <v>46</v>
      </c>
      <c r="C44" s="1">
        <v>0</v>
      </c>
      <c r="D44" s="1">
        <v>0</v>
      </c>
      <c r="E44" s="1">
        <v>0</v>
      </c>
      <c r="F44" s="1">
        <v>0</v>
      </c>
      <c r="G44" s="130">
        <f t="shared" si="0"/>
        <v>0</v>
      </c>
    </row>
    <row r="45" spans="1:7" x14ac:dyDescent="0.25">
      <c r="A45" s="2" t="s">
        <v>37</v>
      </c>
      <c r="B45" s="1" t="s">
        <v>47</v>
      </c>
      <c r="C45" s="1">
        <v>0</v>
      </c>
      <c r="D45" s="1">
        <v>0</v>
      </c>
      <c r="E45" s="1">
        <v>0</v>
      </c>
      <c r="F45" s="1">
        <v>0</v>
      </c>
      <c r="G45" s="130">
        <f t="shared" si="0"/>
        <v>0</v>
      </c>
    </row>
    <row r="46" spans="1:7" x14ac:dyDescent="0.25">
      <c r="A46" s="2" t="s">
        <v>38</v>
      </c>
      <c r="B46" s="1" t="s">
        <v>48</v>
      </c>
      <c r="C46" s="1">
        <v>0</v>
      </c>
      <c r="D46" s="1">
        <v>0</v>
      </c>
      <c r="E46" s="1">
        <v>0</v>
      </c>
      <c r="F46" s="1">
        <v>0</v>
      </c>
      <c r="G46" s="130">
        <f t="shared" si="0"/>
        <v>0</v>
      </c>
    </row>
    <row r="47" spans="1:7" ht="15.75" thickBot="1" x14ac:dyDescent="0.3">
      <c r="A47" s="9" t="s">
        <v>39</v>
      </c>
      <c r="B47" s="10" t="s">
        <v>49</v>
      </c>
      <c r="C47" s="1">
        <v>0</v>
      </c>
      <c r="D47" s="1">
        <v>0</v>
      </c>
      <c r="E47" s="1">
        <v>0</v>
      </c>
      <c r="F47" s="1">
        <v>0</v>
      </c>
      <c r="G47" s="129">
        <f t="shared" si="0"/>
        <v>0</v>
      </c>
    </row>
    <row r="48" spans="1:7" ht="15.75" thickBot="1" x14ac:dyDescent="0.3">
      <c r="A48" s="11" t="s">
        <v>50</v>
      </c>
      <c r="B48" s="12" t="s">
        <v>51</v>
      </c>
      <c r="C48" s="12">
        <f>C33+C34+C36+C37+C41+C43+C44+C45+C46+C47</f>
        <v>0</v>
      </c>
      <c r="D48" s="12">
        <f>D33+D34+D36+D37+D41+D43+D44+D45+D46+D47</f>
        <v>0</v>
      </c>
      <c r="E48" s="12">
        <f>E33+E34+E36+E37+E41+E43+E44+E45+E46+E47</f>
        <v>0</v>
      </c>
      <c r="F48" s="28">
        <f>F33+F34+F36+F37+F41+F43+F44+F45+F46+F47</f>
        <v>0</v>
      </c>
      <c r="G48" s="131">
        <f t="shared" si="0"/>
        <v>0</v>
      </c>
    </row>
    <row r="49" spans="1:7" x14ac:dyDescent="0.25">
      <c r="A49" s="3"/>
      <c r="B49" s="4"/>
      <c r="C49" s="4"/>
      <c r="D49" s="4"/>
      <c r="E49" s="4"/>
      <c r="F49" s="23"/>
      <c r="G49" s="130"/>
    </row>
    <row r="50" spans="1:7" x14ac:dyDescent="0.25">
      <c r="A50" s="2" t="s">
        <v>66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30">
        <f t="shared" si="0"/>
        <v>0</v>
      </c>
    </row>
    <row r="51" spans="1:7" x14ac:dyDescent="0.25">
      <c r="A51" s="2" t="s">
        <v>67</v>
      </c>
      <c r="B51" s="1" t="s">
        <v>110</v>
      </c>
      <c r="C51" s="1">
        <v>0</v>
      </c>
      <c r="D51" s="1">
        <v>0</v>
      </c>
      <c r="E51" s="1">
        <v>0</v>
      </c>
      <c r="F51" s="1">
        <v>0</v>
      </c>
      <c r="G51" s="130">
        <f t="shared" si="0"/>
        <v>0</v>
      </c>
    </row>
    <row r="52" spans="1:7" ht="15.75" thickBot="1" x14ac:dyDescent="0.3">
      <c r="A52" s="9" t="s">
        <v>68</v>
      </c>
      <c r="B52" s="10" t="s">
        <v>72</v>
      </c>
      <c r="C52" s="1">
        <v>0</v>
      </c>
      <c r="D52" s="1">
        <v>0</v>
      </c>
      <c r="E52" s="1">
        <v>0</v>
      </c>
      <c r="F52" s="1">
        <v>0</v>
      </c>
      <c r="G52" s="129">
        <f t="shared" si="0"/>
        <v>0</v>
      </c>
    </row>
    <row r="53" spans="1:7" ht="15.75" thickBot="1" x14ac:dyDescent="0.3">
      <c r="A53" s="11" t="s">
        <v>69</v>
      </c>
      <c r="B53" s="12" t="s">
        <v>70</v>
      </c>
      <c r="C53" s="12">
        <f>SUM(C50:C52)</f>
        <v>0</v>
      </c>
      <c r="D53" s="12">
        <f>SUM(D50:D52)</f>
        <v>0</v>
      </c>
      <c r="E53" s="12">
        <f>SUM(E50:E52)</f>
        <v>0</v>
      </c>
      <c r="F53" s="28">
        <f>SUM(F50:F52)</f>
        <v>0</v>
      </c>
      <c r="G53" s="131">
        <f t="shared" si="0"/>
        <v>0</v>
      </c>
    </row>
    <row r="54" spans="1:7" ht="15.75" thickBot="1" x14ac:dyDescent="0.3">
      <c r="A54" s="13"/>
      <c r="B54" s="14"/>
      <c r="C54" s="14"/>
      <c r="D54" s="14"/>
      <c r="E54" s="14"/>
      <c r="F54" s="24"/>
      <c r="G54" s="129"/>
    </row>
    <row r="55" spans="1:7" ht="16.5" thickBot="1" x14ac:dyDescent="0.3">
      <c r="A55" s="146" t="s">
        <v>107</v>
      </c>
      <c r="B55" s="147"/>
      <c r="C55" s="15">
        <f>C16+C31+C48+C53</f>
        <v>0</v>
      </c>
      <c r="D55" s="15">
        <f>D16+D31+D48+D53</f>
        <v>0</v>
      </c>
      <c r="E55" s="15">
        <f>E16+E31+E48+E53</f>
        <v>0</v>
      </c>
      <c r="F55" s="29">
        <f>F16+F31+F48+F53</f>
        <v>0</v>
      </c>
      <c r="G55" s="131">
        <f t="shared" si="0"/>
        <v>0</v>
      </c>
    </row>
    <row r="56" spans="1:7" x14ac:dyDescent="0.25">
      <c r="A56" s="3"/>
      <c r="B56" s="4"/>
      <c r="C56" s="4"/>
      <c r="D56" s="4"/>
      <c r="E56" s="4"/>
      <c r="F56" s="23"/>
      <c r="G56" s="130"/>
    </row>
    <row r="57" spans="1:7" x14ac:dyDescent="0.25">
      <c r="A57" s="2" t="s">
        <v>73</v>
      </c>
      <c r="B57" s="1" t="s">
        <v>84</v>
      </c>
      <c r="C57" s="1">
        <v>0</v>
      </c>
      <c r="D57" s="1">
        <v>0</v>
      </c>
      <c r="E57" s="1">
        <v>0</v>
      </c>
      <c r="F57" s="1">
        <v>0</v>
      </c>
      <c r="G57" s="130">
        <f t="shared" si="0"/>
        <v>0</v>
      </c>
    </row>
    <row r="58" spans="1:7" x14ac:dyDescent="0.25">
      <c r="A58" s="2" t="s">
        <v>74</v>
      </c>
      <c r="B58" s="1" t="s">
        <v>85</v>
      </c>
      <c r="C58" s="1">
        <v>0</v>
      </c>
      <c r="D58" s="1">
        <v>0</v>
      </c>
      <c r="E58" s="1">
        <v>0</v>
      </c>
      <c r="F58" s="1">
        <v>0</v>
      </c>
      <c r="G58" s="130">
        <f t="shared" si="0"/>
        <v>0</v>
      </c>
    </row>
    <row r="59" spans="1:7" x14ac:dyDescent="0.25">
      <c r="A59" s="2" t="s">
        <v>75</v>
      </c>
      <c r="B59" s="1" t="s">
        <v>86</v>
      </c>
      <c r="C59" s="1">
        <v>0</v>
      </c>
      <c r="D59" s="1">
        <v>0</v>
      </c>
      <c r="E59" s="1">
        <v>0</v>
      </c>
      <c r="F59" s="1">
        <v>0</v>
      </c>
      <c r="G59" s="130">
        <f t="shared" si="0"/>
        <v>0</v>
      </c>
    </row>
    <row r="60" spans="1:7" x14ac:dyDescent="0.25">
      <c r="A60" s="2" t="s">
        <v>76</v>
      </c>
      <c r="B60" s="1" t="s">
        <v>87</v>
      </c>
      <c r="C60" s="1">
        <v>0</v>
      </c>
      <c r="D60" s="1">
        <v>0</v>
      </c>
      <c r="E60" s="1">
        <v>0</v>
      </c>
      <c r="F60" s="1">
        <v>0</v>
      </c>
      <c r="G60" s="130">
        <f t="shared" si="0"/>
        <v>0</v>
      </c>
    </row>
    <row r="61" spans="1:7" x14ac:dyDescent="0.25">
      <c r="A61" s="2" t="s">
        <v>77</v>
      </c>
      <c r="B61" s="1" t="s">
        <v>88</v>
      </c>
      <c r="C61" s="1">
        <v>0</v>
      </c>
      <c r="D61" s="1">
        <v>0</v>
      </c>
      <c r="E61" s="1">
        <v>0</v>
      </c>
      <c r="F61" s="1">
        <v>0</v>
      </c>
      <c r="G61" s="130">
        <f t="shared" si="0"/>
        <v>0</v>
      </c>
    </row>
    <row r="62" spans="1:7" x14ac:dyDescent="0.25">
      <c r="A62" s="2" t="s">
        <v>78</v>
      </c>
      <c r="B62" s="1" t="s">
        <v>91</v>
      </c>
      <c r="C62" s="1">
        <v>0</v>
      </c>
      <c r="D62" s="1">
        <v>0</v>
      </c>
      <c r="E62" s="1">
        <v>0</v>
      </c>
      <c r="F62" s="1">
        <v>0</v>
      </c>
      <c r="G62" s="130">
        <f t="shared" si="0"/>
        <v>0</v>
      </c>
    </row>
    <row r="63" spans="1:7" x14ac:dyDescent="0.25">
      <c r="A63" s="2" t="s">
        <v>79</v>
      </c>
      <c r="B63" s="1" t="s">
        <v>89</v>
      </c>
      <c r="C63" s="1">
        <v>0</v>
      </c>
      <c r="D63" s="1">
        <v>0</v>
      </c>
      <c r="E63" s="1">
        <v>0</v>
      </c>
      <c r="F63" s="1">
        <v>0</v>
      </c>
      <c r="G63" s="130">
        <f t="shared" si="0"/>
        <v>0</v>
      </c>
    </row>
    <row r="64" spans="1:7" x14ac:dyDescent="0.25">
      <c r="A64" s="2" t="s">
        <v>80</v>
      </c>
      <c r="B64" s="1" t="s">
        <v>90</v>
      </c>
      <c r="C64" s="1">
        <v>0</v>
      </c>
      <c r="D64" s="1">
        <v>0</v>
      </c>
      <c r="E64" s="1">
        <v>0</v>
      </c>
      <c r="F64" s="1">
        <v>0</v>
      </c>
      <c r="G64" s="130">
        <f t="shared" si="0"/>
        <v>0</v>
      </c>
    </row>
    <row r="65" spans="1:7" x14ac:dyDescent="0.25">
      <c r="A65" s="2" t="s">
        <v>81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30">
        <f t="shared" si="0"/>
        <v>0</v>
      </c>
    </row>
    <row r="66" spans="1:7" ht="15.75" thickBot="1" x14ac:dyDescent="0.3">
      <c r="A66" s="9" t="s">
        <v>82</v>
      </c>
      <c r="B66" s="10" t="s">
        <v>108</v>
      </c>
      <c r="C66" s="1">
        <v>0</v>
      </c>
      <c r="D66" s="1">
        <v>0</v>
      </c>
      <c r="E66" s="1">
        <v>0</v>
      </c>
      <c r="F66" s="1">
        <v>0</v>
      </c>
      <c r="G66" s="129">
        <f t="shared" si="0"/>
        <v>0</v>
      </c>
    </row>
    <row r="67" spans="1:7" ht="15.75" thickBot="1" x14ac:dyDescent="0.3">
      <c r="A67" s="11" t="s">
        <v>92</v>
      </c>
      <c r="B67" s="12" t="s">
        <v>93</v>
      </c>
      <c r="C67" s="12">
        <f>SUM(C57:C66)</f>
        <v>0</v>
      </c>
      <c r="D67" s="12">
        <f>SUM(D57:D66)</f>
        <v>0</v>
      </c>
      <c r="E67" s="12">
        <f>SUM(E57:E66)</f>
        <v>0</v>
      </c>
      <c r="F67" s="28">
        <f>SUM(F57:F66)</f>
        <v>0</v>
      </c>
      <c r="G67" s="131">
        <f t="shared" si="0"/>
        <v>0</v>
      </c>
    </row>
    <row r="68" spans="1:7" ht="15.75" thickBot="1" x14ac:dyDescent="0.3">
      <c r="A68" s="13"/>
      <c r="B68" s="14"/>
      <c r="C68" s="14"/>
      <c r="D68" s="14"/>
      <c r="E68" s="14"/>
      <c r="F68" s="24"/>
      <c r="G68" s="129"/>
    </row>
    <row r="69" spans="1:7" ht="16.5" thickBot="1" x14ac:dyDescent="0.3">
      <c r="A69" s="146" t="s">
        <v>94</v>
      </c>
      <c r="B69" s="147"/>
      <c r="C69" s="15">
        <f>C55+C67</f>
        <v>0</v>
      </c>
      <c r="D69" s="15">
        <f>D55+D67</f>
        <v>0</v>
      </c>
      <c r="E69" s="15">
        <f>E55+E67</f>
        <v>0</v>
      </c>
      <c r="F69" s="29">
        <f>F55+F67</f>
        <v>0</v>
      </c>
      <c r="G69" s="131">
        <f t="shared" si="0"/>
        <v>0</v>
      </c>
    </row>
    <row r="70" spans="1:7" x14ac:dyDescent="0.25">
      <c r="A70" s="132" t="s">
        <v>179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5.sz.m.-műk.bev.feladatonként</vt:lpstr>
      <vt:lpstr>5.1.sz.m.-műk.bev.köt.fel.</vt:lpstr>
      <vt:lpstr>5.1.1.sz.m.-műk.b.Önk.köt.f.</vt:lpstr>
      <vt:lpstr>5.1.2.sz.m.-műk.b.Hiv.köt.f</vt:lpstr>
      <vt:lpstr>5.1.3.sz.m.-műk.b.Ovi köt.f</vt:lpstr>
      <vt:lpstr>5.1.4.sz.m.-műk.b.M.Ház köt.f</vt:lpstr>
      <vt:lpstr>5.2.sz.m.-műk.bev.önk.fel.</vt:lpstr>
      <vt:lpstr>5.3.sz.m.-műk.bev.államig.fel.</vt:lpstr>
      <vt:lpstr>Munka2</vt:lpstr>
      <vt:lpstr>Munka3</vt:lpstr>
      <vt:lpstr>'5.1.2.sz.m.-műk.b.Hiv.köt.f'!Nyomtatási_terület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2014-02-24T15:56:41Z</cp:lastPrinted>
  <dcterms:created xsi:type="dcterms:W3CDTF">2014-02-09T08:54:17Z</dcterms:created>
  <dcterms:modified xsi:type="dcterms:W3CDTF">2016-01-22T18:49:23Z</dcterms:modified>
</cp:coreProperties>
</file>