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25" yWindow="-255" windowWidth="19320" windowHeight="6135"/>
  </bookViews>
  <sheets>
    <sheet name="2.sz.m.-műk.bev." sheetId="1" r:id="rId1"/>
    <sheet name="2.1. sz.mellékletek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H9" i="1" l="1"/>
  <c r="K70" i="1"/>
  <c r="J70" i="1"/>
  <c r="I70" i="1"/>
  <c r="H70" i="1"/>
  <c r="L70" i="1" s="1"/>
  <c r="L69" i="1"/>
  <c r="L68" i="1"/>
  <c r="L67" i="1"/>
  <c r="L66" i="1"/>
  <c r="L65" i="1"/>
  <c r="L64" i="1"/>
  <c r="L63" i="1"/>
  <c r="L62" i="1"/>
  <c r="L61" i="1"/>
  <c r="L60" i="1"/>
  <c r="L57" i="1"/>
  <c r="K56" i="1"/>
  <c r="J56" i="1"/>
  <c r="I56" i="1"/>
  <c r="H56" i="1"/>
  <c r="L56" i="1" s="1"/>
  <c r="L55" i="1"/>
  <c r="L54" i="1"/>
  <c r="L53" i="1"/>
  <c r="L50" i="1"/>
  <c r="L49" i="1"/>
  <c r="L48" i="1"/>
  <c r="L47" i="1"/>
  <c r="L45" i="1"/>
  <c r="K44" i="1"/>
  <c r="J44" i="1"/>
  <c r="I44" i="1"/>
  <c r="H44" i="1"/>
  <c r="L44" i="1" s="1"/>
  <c r="H43" i="1"/>
  <c r="L43" i="1" s="1"/>
  <c r="L42" i="1"/>
  <c r="L41" i="1"/>
  <c r="K40" i="1"/>
  <c r="K51" i="1" s="1"/>
  <c r="J40" i="1"/>
  <c r="I40" i="1"/>
  <c r="I51" i="1" s="1"/>
  <c r="L39" i="1"/>
  <c r="H39" i="1"/>
  <c r="L38" i="1"/>
  <c r="J37" i="1"/>
  <c r="H37" i="1"/>
  <c r="L37" i="1" s="1"/>
  <c r="L36" i="1"/>
  <c r="L33" i="1"/>
  <c r="L32" i="1"/>
  <c r="L31" i="1"/>
  <c r="K30" i="1"/>
  <c r="J30" i="1"/>
  <c r="I30" i="1"/>
  <c r="H30" i="1"/>
  <c r="L30" i="1" s="1"/>
  <c r="L29" i="1"/>
  <c r="L28" i="1"/>
  <c r="L27" i="1"/>
  <c r="H27" i="1"/>
  <c r="L26" i="1"/>
  <c r="K25" i="1"/>
  <c r="K34" i="1" s="1"/>
  <c r="J25" i="1"/>
  <c r="J34" i="1" s="1"/>
  <c r="I25" i="1"/>
  <c r="I34" i="1" s="1"/>
  <c r="H25" i="1"/>
  <c r="H34" i="1" s="1"/>
  <c r="L34" i="1" s="1"/>
  <c r="L24" i="1"/>
  <c r="K23" i="1"/>
  <c r="J23" i="1"/>
  <c r="I23" i="1"/>
  <c r="H23" i="1"/>
  <c r="L23" i="1" s="1"/>
  <c r="L22" i="1"/>
  <c r="L21" i="1"/>
  <c r="L20" i="1"/>
  <c r="L19" i="1"/>
  <c r="K18" i="1"/>
  <c r="J18" i="1"/>
  <c r="I18" i="1"/>
  <c r="H18" i="1"/>
  <c r="L18" i="1" s="1"/>
  <c r="K16" i="1"/>
  <c r="K58" i="1" s="1"/>
  <c r="K72" i="1" s="1"/>
  <c r="J16" i="1"/>
  <c r="I16" i="1"/>
  <c r="L15" i="1"/>
  <c r="L14" i="1"/>
  <c r="L13" i="1"/>
  <c r="L12" i="1"/>
  <c r="L11" i="1"/>
  <c r="L10" i="1"/>
  <c r="L9" i="1"/>
  <c r="L8" i="1"/>
  <c r="L7" i="1"/>
  <c r="H6" i="1"/>
  <c r="H16" i="1" l="1"/>
  <c r="L16" i="1" s="1"/>
  <c r="I58" i="1"/>
  <c r="I72" i="1" s="1"/>
  <c r="J51" i="1"/>
  <c r="J58" i="1" s="1"/>
  <c r="J72" i="1" s="1"/>
  <c r="J46" i="1"/>
  <c r="L46" i="1" s="1"/>
  <c r="L6" i="1"/>
  <c r="L25" i="1"/>
  <c r="H40" i="1"/>
  <c r="C6" i="1"/>
  <c r="L40" i="1" l="1"/>
  <c r="H51" i="1"/>
  <c r="C39" i="1"/>
  <c r="C43" i="1"/>
  <c r="E46" i="1"/>
  <c r="L51" i="1" l="1"/>
  <c r="H58" i="1"/>
  <c r="G29" i="1"/>
  <c r="C27" i="1"/>
  <c r="G28" i="1"/>
  <c r="G27" i="1"/>
  <c r="H72" i="1" l="1"/>
  <c r="L72" i="1" s="1"/>
  <c r="L58" i="1"/>
  <c r="C37" i="1"/>
  <c r="G65" i="1"/>
  <c r="E37" i="1"/>
  <c r="F70" i="1" l="1"/>
  <c r="F56" i="1"/>
  <c r="F44" i="1"/>
  <c r="F40" i="1"/>
  <c r="F30" i="1"/>
  <c r="F25" i="1"/>
  <c r="F23" i="1"/>
  <c r="F18" i="1"/>
  <c r="F16" i="1"/>
  <c r="E70" i="1"/>
  <c r="E56" i="1"/>
  <c r="E44" i="1"/>
  <c r="E40" i="1"/>
  <c r="E30" i="1"/>
  <c r="E25" i="1"/>
  <c r="E23" i="1"/>
  <c r="E18" i="1"/>
  <c r="E16" i="1"/>
  <c r="D70" i="1"/>
  <c r="D56" i="1"/>
  <c r="D44" i="1"/>
  <c r="D40" i="1"/>
  <c r="D30" i="1"/>
  <c r="D25" i="1"/>
  <c r="D23" i="1"/>
  <c r="D18" i="1"/>
  <c r="D16" i="1"/>
  <c r="C70" i="1"/>
  <c r="C56" i="1"/>
  <c r="C44" i="1"/>
  <c r="C40" i="1"/>
  <c r="C30" i="1"/>
  <c r="G30" i="1" s="1"/>
  <c r="C25" i="1"/>
  <c r="C23" i="1"/>
  <c r="G23" i="1" s="1"/>
  <c r="C18" i="1"/>
  <c r="C16" i="1"/>
  <c r="G38" i="1"/>
  <c r="G39" i="1"/>
  <c r="G41" i="1"/>
  <c r="G42" i="1"/>
  <c r="G43" i="1"/>
  <c r="G45" i="1"/>
  <c r="G47" i="1"/>
  <c r="G48" i="1"/>
  <c r="G49" i="1"/>
  <c r="G50" i="1"/>
  <c r="G37" i="1"/>
  <c r="G8" i="1"/>
  <c r="G9" i="1"/>
  <c r="G10" i="1"/>
  <c r="G11" i="1"/>
  <c r="G12" i="1"/>
  <c r="G13" i="1"/>
  <c r="G14" i="1"/>
  <c r="G15" i="1"/>
  <c r="G7" i="1"/>
  <c r="G6" i="1"/>
  <c r="G19" i="1"/>
  <c r="G20" i="1"/>
  <c r="G21" i="1"/>
  <c r="G22" i="1"/>
  <c r="G24" i="1"/>
  <c r="G26" i="1"/>
  <c r="G31" i="1"/>
  <c r="G32" i="1"/>
  <c r="G33" i="1"/>
  <c r="G36" i="1"/>
  <c r="G53" i="1"/>
  <c r="G54" i="1"/>
  <c r="G55" i="1"/>
  <c r="G57" i="1"/>
  <c r="G60" i="1"/>
  <c r="G61" i="1"/>
  <c r="G62" i="1"/>
  <c r="G63" i="1"/>
  <c r="G64" i="1"/>
  <c r="G66" i="1"/>
  <c r="G67" i="1"/>
  <c r="G68" i="1"/>
  <c r="G69" i="1"/>
  <c r="G56" i="1"/>
  <c r="G25" i="1"/>
  <c r="G18" i="1" l="1"/>
  <c r="C34" i="1"/>
  <c r="C51" i="1"/>
  <c r="G51" i="1" s="1"/>
  <c r="D34" i="1"/>
  <c r="D58" i="1" s="1"/>
  <c r="D72" i="1" s="1"/>
  <c r="D51" i="1"/>
  <c r="E34" i="1"/>
  <c r="F34" i="1"/>
  <c r="F51" i="1"/>
  <c r="F58" i="1"/>
  <c r="F72" i="1" s="1"/>
  <c r="E51" i="1"/>
  <c r="G70" i="1"/>
  <c r="G46" i="1"/>
  <c r="G16" i="1"/>
  <c r="G44" i="1"/>
  <c r="G40" i="1"/>
  <c r="C58" i="1" l="1"/>
  <c r="C72" i="1" s="1"/>
  <c r="G34" i="1"/>
  <c r="E58" i="1"/>
  <c r="E72" i="1" s="1"/>
  <c r="G72" i="1" l="1"/>
  <c r="G58" i="1"/>
</calcChain>
</file>

<file path=xl/sharedStrings.xml><?xml version="1.0" encoding="utf-8"?>
<sst xmlns="http://schemas.openxmlformats.org/spreadsheetml/2006/main" count="158" uniqueCount="142">
  <si>
    <t>Megnevezés</t>
  </si>
  <si>
    <t>Intézmények</t>
  </si>
  <si>
    <t>Polgármesteri Hivatal</t>
  </si>
  <si>
    <t>Önkormányzat</t>
  </si>
  <si>
    <t>Összesen</t>
  </si>
  <si>
    <t>Rovat- kód</t>
  </si>
  <si>
    <t>B111</t>
  </si>
  <si>
    <t>Helyi önkorm.-ok működésének ált.támogatása</t>
  </si>
  <si>
    <t>B112</t>
  </si>
  <si>
    <t>Települési önkorm.-ok egyes köznev.-i fel.tám-a</t>
  </si>
  <si>
    <t>B113</t>
  </si>
  <si>
    <t>Tel.önkorm.-ok szoc.és gyermekj.fel.tám-a</t>
  </si>
  <si>
    <t>B114</t>
  </si>
  <si>
    <t>Tel.önkorm.-ok kulturális feladatainak tám-a</t>
  </si>
  <si>
    <t>B115</t>
  </si>
  <si>
    <t>Működési célú központosított előirányzatok</t>
  </si>
  <si>
    <t>B116</t>
  </si>
  <si>
    <t>Helyi önkormányzatok kiegészítő támogatása</t>
  </si>
  <si>
    <t>B1</t>
  </si>
  <si>
    <t>Műk.célú támogatások államháztartáson belülről</t>
  </si>
  <si>
    <t>B341</t>
  </si>
  <si>
    <t>Vagyoni típusú adók</t>
  </si>
  <si>
    <t>B351</t>
  </si>
  <si>
    <t>Értékesítési és forgalmi adók</t>
  </si>
  <si>
    <t>Ebből:         - Állandó jell.végz.tev.m.iparűzési adó</t>
  </si>
  <si>
    <t xml:space="preserve">                                - Magánszem.kommunális adója</t>
  </si>
  <si>
    <t xml:space="preserve">                                - Idegenforgalmi adó</t>
  </si>
  <si>
    <t xml:space="preserve">                                - Telekadó</t>
  </si>
  <si>
    <t>Ebből:                    - Építményadó</t>
  </si>
  <si>
    <t>B354</t>
  </si>
  <si>
    <t>Gépjárműadók</t>
  </si>
  <si>
    <t>Ebből:         - Helyi önk.-okat megillető gépjárműadó</t>
  </si>
  <si>
    <t>B3</t>
  </si>
  <si>
    <t>Közhatalmi bevételek összesen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</si>
  <si>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</si>
  <si>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</si>
  <si>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</si>
  <si>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</si>
  <si>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</si>
  <si>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</si>
  <si>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</si>
  <si>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</si>
  <si>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</si>
  <si>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</si>
  <si>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Készletértékesítés</t>
  </si>
  <si>
    <t>Szolgáltatások ellenértéke</t>
  </si>
  <si>
    <t>Közvetített szolgáltatások ellenértéke</t>
  </si>
  <si>
    <t>Tulajdonosi bevételek</t>
  </si>
  <si>
    <t>Ellátási díjak</t>
  </si>
  <si>
    <t>Kiszámlázott ÁFA</t>
  </si>
  <si>
    <t>ÁFA visszatérítése</t>
  </si>
  <si>
    <t>Kamatbevételek</t>
  </si>
  <si>
    <t>Egyéb pü-i műveletek bevételei</t>
  </si>
  <si>
    <t>Egyéb működési bevételek</t>
  </si>
  <si>
    <t>B4</t>
  </si>
  <si>
    <t>Működési bevételek összesen</t>
  </si>
  <si>
    <t>B363</t>
  </si>
  <si>
    <t>Egyéb közhatalmi bevételek</t>
  </si>
  <si>
    <t>Ebből:       - Önkorm-okat megillető helyi bírság</t>
  </si>
  <si>
    <t xml:space="preserve">                    - Helyi adópótlék, adóbírság</t>
  </si>
  <si>
    <t xml:space="preserve">                    - Egyéb helyi közhatalmi bevételek</t>
  </si>
  <si>
    <t>Ebből:            - Alakalmazottak téítési díjbevételei</t>
  </si>
  <si>
    <t>Ebből:            - Intézményi ellátási díjak</t>
  </si>
  <si>
    <t xml:space="preserve">                     - Önk-i e.helységek bérbeadásának bev.</t>
  </si>
  <si>
    <t xml:space="preserve">                     - Önkorm-i lakások lakbérbevétele</t>
  </si>
  <si>
    <t>Ebből:         - Önkorm.-ok üzemeltetésbe adásból származó bevétele</t>
  </si>
  <si>
    <t xml:space="preserve">  B4041341</t>
  </si>
  <si>
    <t xml:space="preserve">  B4041342</t>
  </si>
  <si>
    <t xml:space="preserve">      B40211</t>
  </si>
  <si>
    <t xml:space="preserve">      B40511</t>
  </si>
  <si>
    <t>B61</t>
  </si>
  <si>
    <t>B62</t>
  </si>
  <si>
    <t>B63</t>
  </si>
  <si>
    <t>B6</t>
  </si>
  <si>
    <t>Működési célú átvett pénzeszközök összesen</t>
  </si>
  <si>
    <t>M.célú visszatérítendő tám., kölcs.,visszatér.áht.k.</t>
  </si>
  <si>
    <t>Egyéb működési célú átvett pénzeszközök</t>
  </si>
  <si>
    <t>B811</t>
  </si>
  <si>
    <t>B812</t>
  </si>
  <si>
    <t>B813</t>
  </si>
  <si>
    <t>B814</t>
  </si>
  <si>
    <t>B815</t>
  </si>
  <si>
    <t>B816</t>
  </si>
  <si>
    <t>B817</t>
  </si>
  <si>
    <t>B818</t>
  </si>
  <si>
    <t>B82</t>
  </si>
  <si>
    <t>B83</t>
  </si>
  <si>
    <t>Adóssághoz nem kapcs.származékos ügyletek bev.</t>
  </si>
  <si>
    <t>Küldöldi finanszírozás bevételei</t>
  </si>
  <si>
    <t>Hitel és kölcsönfelvétel áht-n kívülről</t>
  </si>
  <si>
    <t>Belföldi értékpapírok bevételei</t>
  </si>
  <si>
    <t>Maradvány igénybevétele</t>
  </si>
  <si>
    <t>Államháztartáson beüli megelőlegezések</t>
  </si>
  <si>
    <t>Államháztartáson beüli megelőleg. törlesztése</t>
  </si>
  <si>
    <t>Bérletek megszüntetése</t>
  </si>
  <si>
    <t>Központi kv-i sajátos finanszírozási bevételek</t>
  </si>
  <si>
    <t>Központi, irányítószervi támogatás</t>
  </si>
  <si>
    <t>B8</t>
  </si>
  <si>
    <t>Finanszírozási bevételek összesen</t>
  </si>
  <si>
    <t>Működési költségvetési bevételek összesen (B1+B3+B4+B6)</t>
  </si>
  <si>
    <t>Működési bevételek mindösszesen</t>
  </si>
  <si>
    <t xml:space="preserve">     B34111</t>
  </si>
  <si>
    <t xml:space="preserve">      B34112</t>
  </si>
  <si>
    <t xml:space="preserve">      B34113</t>
  </si>
  <si>
    <t xml:space="preserve">      B34114</t>
  </si>
  <si>
    <t xml:space="preserve">    B351121</t>
  </si>
  <si>
    <t xml:space="preserve">    B354121</t>
  </si>
  <si>
    <t xml:space="preserve">      B36126</t>
  </si>
  <si>
    <t xml:space="preserve">      B36128</t>
  </si>
  <si>
    <t xml:space="preserve">      B36129</t>
  </si>
  <si>
    <t>e Forint</t>
  </si>
  <si>
    <t>Önkormány-zat</t>
  </si>
  <si>
    <t>B115  Működési célú központosított előirányzatok</t>
  </si>
  <si>
    <t>Összesen:</t>
  </si>
  <si>
    <t>Lakott külterülettel kapcs. Kiadások</t>
  </si>
  <si>
    <t>B13</t>
  </si>
  <si>
    <t>B14</t>
  </si>
  <si>
    <t>B15</t>
  </si>
  <si>
    <t>B16</t>
  </si>
  <si>
    <t>Egyéb műk.c.támogatások bevétele áht.belülről</t>
  </si>
  <si>
    <t>M.célú visszatérítendő tám., kölcs.,igénybev.áht.b.</t>
  </si>
  <si>
    <t>M.célú visszatérítendő tám., kölcs.,visszatér.áht.b.</t>
  </si>
  <si>
    <t>M.célú garancia és kez.váll.szárm.megt.áht.bel.</t>
  </si>
  <si>
    <t>M.célú garancia és kez.váll.szárm.megt.áht.kiv.</t>
  </si>
  <si>
    <t xml:space="preserve">B115   </t>
  </si>
  <si>
    <t xml:space="preserve">  B404131</t>
  </si>
  <si>
    <t>Óvoda</t>
  </si>
  <si>
    <t>Műv.Ház</t>
  </si>
  <si>
    <t>B355</t>
  </si>
  <si>
    <t>B355115</t>
  </si>
  <si>
    <t>Talajterhelési díj</t>
  </si>
  <si>
    <t>B355121</t>
  </si>
  <si>
    <t>Idegenforgalmi adó (tartózkodás utáni)</t>
  </si>
  <si>
    <t>Egyéb áruhasználati és szolgáltatási adó</t>
  </si>
  <si>
    <t>Pilisborosjenő Község Önkormányzatának 2017. évi működési bevételek előirányzatai</t>
  </si>
  <si>
    <t>Pilisborosjenő, 2017. június 29.</t>
  </si>
  <si>
    <t>2017. évi eredeti előirányzat</t>
  </si>
  <si>
    <t>2017. évi módosított előirányzat</t>
  </si>
  <si>
    <t>Bérkompenzáció</t>
  </si>
  <si>
    <t>2017.évi eredeti előirányzat</t>
  </si>
  <si>
    <t>2. sz.melléklet</t>
  </si>
  <si>
    <t>2.1.sz.melléklet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</si>
</sst>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2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0" xfId="0" applyNumberFormat="1"/>
    <xf numFmtId="3" fontId="3" fillId="0" borderId="0" xfId="0" applyNumberFormat="1" applyFont="1" applyAlignment="1">
      <alignment horizontal="right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0" fillId="0" borderId="6" xfId="0" applyNumberFormat="1" applyBorder="1"/>
    <xf numFmtId="3" fontId="1" fillId="0" borderId="11" xfId="0" applyNumberFormat="1" applyFont="1" applyBorder="1"/>
    <xf numFmtId="3" fontId="0" fillId="0" borderId="8" xfId="0" applyNumberFormat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0" fontId="0" fillId="0" borderId="0" xfId="0" applyFill="1"/>
    <xf numFmtId="3" fontId="0" fillId="0" borderId="0" xfId="0" applyNumberFormat="1" applyFill="1"/>
    <xf numFmtId="3" fontId="3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5" xfId="0" applyFill="1" applyBorder="1"/>
    <xf numFmtId="0" fontId="0" fillId="0" borderId="6" xfId="0" applyFill="1" applyBorder="1"/>
    <xf numFmtId="3" fontId="0" fillId="0" borderId="6" xfId="0" applyNumberFormat="1" applyFill="1" applyBorder="1"/>
    <xf numFmtId="3" fontId="0" fillId="0" borderId="11" xfId="0" applyNumberFormat="1" applyFill="1" applyBorder="1"/>
    <xf numFmtId="0" fontId="0" fillId="0" borderId="3" xfId="0" applyFill="1" applyBorder="1"/>
    <xf numFmtId="0" fontId="0" fillId="0" borderId="4" xfId="0" applyFill="1" applyBorder="1"/>
    <xf numFmtId="3" fontId="0" fillId="0" borderId="4" xfId="0" applyNumberFormat="1" applyFill="1" applyBorder="1"/>
    <xf numFmtId="3" fontId="0" fillId="0" borderId="16" xfId="0" applyNumberFormat="1" applyFill="1" applyBorder="1"/>
    <xf numFmtId="0" fontId="0" fillId="0" borderId="17" xfId="0" applyFill="1" applyBorder="1"/>
    <xf numFmtId="0" fontId="0" fillId="0" borderId="18" xfId="0" applyFill="1" applyBorder="1"/>
    <xf numFmtId="3" fontId="0" fillId="0" borderId="18" xfId="0" applyNumberFormat="1" applyFill="1" applyBorder="1"/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15" xfId="0" applyNumberFormat="1" applyFont="1" applyFill="1" applyBorder="1"/>
    <xf numFmtId="0" fontId="0" fillId="0" borderId="19" xfId="0" applyFill="1" applyBorder="1"/>
    <xf numFmtId="0" fontId="0" fillId="0" borderId="20" xfId="0" applyFill="1" applyBorder="1"/>
    <xf numFmtId="3" fontId="0" fillId="0" borderId="20" xfId="0" applyNumberFormat="1" applyFill="1" applyBorder="1"/>
    <xf numFmtId="3" fontId="0" fillId="0" borderId="21" xfId="0" applyNumberFormat="1" applyFill="1" applyBorder="1"/>
    <xf numFmtId="0" fontId="5" fillId="0" borderId="3" xfId="0" applyFont="1" applyFill="1" applyBorder="1"/>
    <xf numFmtId="0" fontId="5" fillId="0" borderId="4" xfId="0" applyFont="1" applyFill="1" applyBorder="1"/>
    <xf numFmtId="3" fontId="5" fillId="0" borderId="4" xfId="0" applyNumberFormat="1" applyFont="1" applyFill="1" applyBorder="1"/>
    <xf numFmtId="3" fontId="5" fillId="0" borderId="16" xfId="0" applyNumberFormat="1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3" fontId="5" fillId="0" borderId="18" xfId="0" applyNumberFormat="1" applyFont="1" applyFill="1" applyBorder="1"/>
    <xf numFmtId="3" fontId="5" fillId="0" borderId="22" xfId="0" applyNumberFormat="1" applyFont="1" applyFill="1" applyBorder="1"/>
    <xf numFmtId="0" fontId="5" fillId="0" borderId="4" xfId="0" applyFont="1" applyFill="1" applyBorder="1" applyAlignment="1">
      <alignment wrapText="1"/>
    </xf>
    <xf numFmtId="3" fontId="0" fillId="0" borderId="22" xfId="0" applyNumberFormat="1" applyFill="1" applyBorder="1"/>
    <xf numFmtId="0" fontId="0" fillId="0" borderId="23" xfId="0" applyFill="1" applyBorder="1"/>
    <xf numFmtId="0" fontId="0" fillId="0" borderId="24" xfId="0" applyFill="1" applyBorder="1"/>
    <xf numFmtId="3" fontId="0" fillId="0" borderId="24" xfId="0" applyNumberFormat="1" applyFill="1" applyBorder="1"/>
    <xf numFmtId="3" fontId="0" fillId="0" borderId="25" xfId="0" applyNumberFormat="1" applyFill="1" applyBorder="1"/>
    <xf numFmtId="3" fontId="4" fillId="0" borderId="2" xfId="0" applyNumberFormat="1" applyFont="1" applyFill="1" applyBorder="1"/>
    <xf numFmtId="3" fontId="4" fillId="0" borderId="15" xfId="0" applyNumberFormat="1" applyFont="1" applyFill="1" applyBorder="1"/>
    <xf numFmtId="0" fontId="0" fillId="0" borderId="0" xfId="0" applyFill="1" applyBorder="1"/>
    <xf numFmtId="3" fontId="7" fillId="0" borderId="4" xfId="0" applyNumberFormat="1" applyFont="1" applyFill="1" applyBorder="1"/>
    <xf numFmtId="3" fontId="7" fillId="0" borderId="16" xfId="0" applyNumberFormat="1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7" xfId="0" applyBorder="1"/>
    <xf numFmtId="3" fontId="6" fillId="0" borderId="28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topLeftCell="A43" zoomScaleNormal="100" workbookViewId="0">
      <selection activeCell="H9" sqref="H9"/>
    </sheetView>
  </sheetViews>
  <sheetFormatPr defaultRowHeight="15" x14ac:dyDescent="0.25"/>
  <cols>
    <col min="1" max="1" width="10.140625" style="15" customWidth="1"/>
    <col min="2" max="2" width="45.28515625" style="15" customWidth="1"/>
    <col min="3" max="3" width="15.5703125" style="16" customWidth="1"/>
    <col min="4" max="7" width="14.5703125" style="16" customWidth="1"/>
    <col min="8" max="8" width="15.5703125" style="16" customWidth="1"/>
    <col min="9" max="12" width="14.5703125" style="16" customWidth="1"/>
  </cols>
  <sheetData>
    <row r="1" spans="1:12" x14ac:dyDescent="0.25">
      <c r="G1" s="17"/>
      <c r="L1" s="17" t="s">
        <v>140</v>
      </c>
    </row>
    <row r="2" spans="1:12" ht="15.75" x14ac:dyDescent="0.25">
      <c r="A2" s="65" t="s">
        <v>134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6.5" thickBot="1" x14ac:dyDescent="0.3">
      <c r="A3" s="60"/>
      <c r="B3" s="60"/>
      <c r="C3" s="60"/>
      <c r="D3" s="60"/>
      <c r="E3" s="60"/>
      <c r="F3" s="60"/>
      <c r="G3" s="60"/>
      <c r="H3" s="15"/>
      <c r="I3"/>
      <c r="J3"/>
      <c r="K3"/>
      <c r="L3"/>
    </row>
    <row r="4" spans="1:12" ht="15.75" thickBot="1" x14ac:dyDescent="0.3">
      <c r="A4" s="75" t="s">
        <v>5</v>
      </c>
      <c r="B4" s="73" t="s">
        <v>0</v>
      </c>
      <c r="C4" s="70" t="s">
        <v>136</v>
      </c>
      <c r="D4" s="70"/>
      <c r="E4" s="70"/>
      <c r="F4" s="70"/>
      <c r="G4" s="71"/>
      <c r="H4" s="69" t="s">
        <v>137</v>
      </c>
      <c r="I4" s="70"/>
      <c r="J4" s="70"/>
      <c r="K4" s="70"/>
      <c r="L4" s="71"/>
    </row>
    <row r="5" spans="1:12" ht="30.75" customHeight="1" thickBot="1" x14ac:dyDescent="0.3">
      <c r="A5" s="76"/>
      <c r="B5" s="74"/>
      <c r="C5" s="72" t="s">
        <v>3</v>
      </c>
      <c r="D5" s="18" t="s">
        <v>2</v>
      </c>
      <c r="E5" s="18" t="s">
        <v>126</v>
      </c>
      <c r="F5" s="18" t="s">
        <v>127</v>
      </c>
      <c r="G5" s="19" t="s">
        <v>4</v>
      </c>
      <c r="H5" s="18" t="s">
        <v>3</v>
      </c>
      <c r="I5" s="18" t="s">
        <v>2</v>
      </c>
      <c r="J5" s="18" t="s">
        <v>126</v>
      </c>
      <c r="K5" s="18" t="s">
        <v>127</v>
      </c>
      <c r="L5" s="19" t="s">
        <v>4</v>
      </c>
    </row>
    <row r="6" spans="1:12" x14ac:dyDescent="0.25">
      <c r="A6" s="20" t="s">
        <v>6</v>
      </c>
      <c r="B6" s="21" t="s">
        <v>7</v>
      </c>
      <c r="C6" s="22">
        <f>68056+124</f>
        <v>68180</v>
      </c>
      <c r="D6" s="22">
        <v>0</v>
      </c>
      <c r="E6" s="22">
        <v>0</v>
      </c>
      <c r="F6" s="22">
        <v>0</v>
      </c>
      <c r="G6" s="23">
        <f>C6+E6+F6+D6</f>
        <v>68180</v>
      </c>
      <c r="H6" s="22">
        <f>68056+124</f>
        <v>68180</v>
      </c>
      <c r="I6" s="22">
        <v>0</v>
      </c>
      <c r="J6" s="22">
        <v>0</v>
      </c>
      <c r="K6" s="22">
        <v>0</v>
      </c>
      <c r="L6" s="23">
        <f>H6+J6+K6+I6</f>
        <v>68180</v>
      </c>
    </row>
    <row r="7" spans="1:12" x14ac:dyDescent="0.25">
      <c r="A7" s="24" t="s">
        <v>8</v>
      </c>
      <c r="B7" s="25" t="s">
        <v>9</v>
      </c>
      <c r="C7" s="26">
        <v>77786</v>
      </c>
      <c r="D7" s="26">
        <v>0</v>
      </c>
      <c r="E7" s="26">
        <v>0</v>
      </c>
      <c r="F7" s="26">
        <v>0</v>
      </c>
      <c r="G7" s="27">
        <f>C7+E7+F7+D7</f>
        <v>77786</v>
      </c>
      <c r="H7" s="26">
        <v>77786</v>
      </c>
      <c r="I7" s="26">
        <v>0</v>
      </c>
      <c r="J7" s="26">
        <v>0</v>
      </c>
      <c r="K7" s="26">
        <v>0</v>
      </c>
      <c r="L7" s="27">
        <f>H7+J7+K7+I7</f>
        <v>77786</v>
      </c>
    </row>
    <row r="8" spans="1:12" x14ac:dyDescent="0.25">
      <c r="A8" s="24" t="s">
        <v>10</v>
      </c>
      <c r="B8" s="25" t="s">
        <v>11</v>
      </c>
      <c r="C8" s="26">
        <v>52510</v>
      </c>
      <c r="D8" s="26">
        <v>0</v>
      </c>
      <c r="E8" s="26">
        <v>0</v>
      </c>
      <c r="F8" s="26">
        <v>0</v>
      </c>
      <c r="G8" s="27">
        <f t="shared" ref="G8:G15" si="0">C8+E8+F8+D8</f>
        <v>52510</v>
      </c>
      <c r="H8" s="26">
        <v>52510</v>
      </c>
      <c r="I8" s="26">
        <v>0</v>
      </c>
      <c r="J8" s="26">
        <v>0</v>
      </c>
      <c r="K8" s="26">
        <v>0</v>
      </c>
      <c r="L8" s="27">
        <f t="shared" ref="L8:L15" si="1">H8+J8+K8+I8</f>
        <v>52510</v>
      </c>
    </row>
    <row r="9" spans="1:12" x14ac:dyDescent="0.25">
      <c r="A9" s="24" t="s">
        <v>12</v>
      </c>
      <c r="B9" s="25" t="s">
        <v>13</v>
      </c>
      <c r="C9" s="26">
        <v>4246</v>
      </c>
      <c r="D9" s="26">
        <v>0</v>
      </c>
      <c r="E9" s="26">
        <v>0</v>
      </c>
      <c r="F9" s="26">
        <v>0</v>
      </c>
      <c r="G9" s="27">
        <f t="shared" si="0"/>
        <v>4246</v>
      </c>
      <c r="H9" s="26">
        <f>4246+287</f>
        <v>4533</v>
      </c>
      <c r="I9" s="26">
        <v>0</v>
      </c>
      <c r="J9" s="26">
        <v>0</v>
      </c>
      <c r="K9" s="26">
        <v>0</v>
      </c>
      <c r="L9" s="27">
        <f t="shared" si="1"/>
        <v>4533</v>
      </c>
    </row>
    <row r="10" spans="1:12" x14ac:dyDescent="0.25">
      <c r="A10" s="24" t="s">
        <v>14</v>
      </c>
      <c r="B10" s="25" t="s">
        <v>15</v>
      </c>
      <c r="C10" s="26">
        <v>0</v>
      </c>
      <c r="D10" s="26">
        <v>0</v>
      </c>
      <c r="E10" s="26">
        <v>0</v>
      </c>
      <c r="F10" s="26">
        <v>0</v>
      </c>
      <c r="G10" s="27">
        <f t="shared" si="0"/>
        <v>0</v>
      </c>
      <c r="H10" s="26">
        <v>406</v>
      </c>
      <c r="I10" s="26">
        <v>0</v>
      </c>
      <c r="J10" s="26">
        <v>0</v>
      </c>
      <c r="K10" s="26">
        <v>0</v>
      </c>
      <c r="L10" s="27">
        <f t="shared" si="1"/>
        <v>406</v>
      </c>
    </row>
    <row r="11" spans="1:12" x14ac:dyDescent="0.25">
      <c r="A11" s="28" t="s">
        <v>16</v>
      </c>
      <c r="B11" s="29" t="s">
        <v>17</v>
      </c>
      <c r="C11" s="30">
        <v>0</v>
      </c>
      <c r="D11" s="30">
        <v>0</v>
      </c>
      <c r="E11" s="30">
        <v>0</v>
      </c>
      <c r="F11" s="30">
        <v>0</v>
      </c>
      <c r="G11" s="27">
        <f t="shared" si="0"/>
        <v>0</v>
      </c>
      <c r="H11" s="30">
        <v>0</v>
      </c>
      <c r="I11" s="30">
        <v>0</v>
      </c>
      <c r="J11" s="30">
        <v>0</v>
      </c>
      <c r="K11" s="30">
        <v>0</v>
      </c>
      <c r="L11" s="27">
        <f t="shared" si="1"/>
        <v>0</v>
      </c>
    </row>
    <row r="12" spans="1:12" x14ac:dyDescent="0.25">
      <c r="A12" s="24" t="s">
        <v>115</v>
      </c>
      <c r="B12" s="25" t="s">
        <v>122</v>
      </c>
      <c r="C12" s="26">
        <v>0</v>
      </c>
      <c r="D12" s="26">
        <v>0</v>
      </c>
      <c r="E12" s="26">
        <v>0</v>
      </c>
      <c r="F12" s="26">
        <v>0</v>
      </c>
      <c r="G12" s="27">
        <f t="shared" si="0"/>
        <v>0</v>
      </c>
      <c r="H12" s="26">
        <v>0</v>
      </c>
      <c r="I12" s="26">
        <v>0</v>
      </c>
      <c r="J12" s="26">
        <v>0</v>
      </c>
      <c r="K12" s="26">
        <v>0</v>
      </c>
      <c r="L12" s="27">
        <f t="shared" si="1"/>
        <v>0</v>
      </c>
    </row>
    <row r="13" spans="1:12" x14ac:dyDescent="0.25">
      <c r="A13" s="24" t="s">
        <v>116</v>
      </c>
      <c r="B13" s="25" t="s">
        <v>121</v>
      </c>
      <c r="C13" s="26">
        <v>0</v>
      </c>
      <c r="D13" s="26">
        <v>0</v>
      </c>
      <c r="E13" s="26">
        <v>0</v>
      </c>
      <c r="F13" s="26">
        <v>0</v>
      </c>
      <c r="G13" s="27">
        <f t="shared" si="0"/>
        <v>0</v>
      </c>
      <c r="H13" s="26">
        <v>0</v>
      </c>
      <c r="I13" s="26">
        <v>0</v>
      </c>
      <c r="J13" s="26">
        <v>0</v>
      </c>
      <c r="K13" s="26">
        <v>0</v>
      </c>
      <c r="L13" s="27">
        <f t="shared" si="1"/>
        <v>0</v>
      </c>
    </row>
    <row r="14" spans="1:12" x14ac:dyDescent="0.25">
      <c r="A14" s="24" t="s">
        <v>117</v>
      </c>
      <c r="B14" s="25" t="s">
        <v>120</v>
      </c>
      <c r="C14" s="26">
        <v>0</v>
      </c>
      <c r="D14" s="26">
        <v>0</v>
      </c>
      <c r="E14" s="26">
        <v>0</v>
      </c>
      <c r="F14" s="26">
        <v>0</v>
      </c>
      <c r="G14" s="27">
        <f t="shared" si="0"/>
        <v>0</v>
      </c>
      <c r="H14" s="26">
        <v>0</v>
      </c>
      <c r="I14" s="26">
        <v>0</v>
      </c>
      <c r="J14" s="26">
        <v>0</v>
      </c>
      <c r="K14" s="26">
        <v>0</v>
      </c>
      <c r="L14" s="27">
        <f t="shared" si="1"/>
        <v>0</v>
      </c>
    </row>
    <row r="15" spans="1:12" ht="15.75" thickBot="1" x14ac:dyDescent="0.3">
      <c r="A15" s="28" t="s">
        <v>118</v>
      </c>
      <c r="B15" s="29" t="s">
        <v>119</v>
      </c>
      <c r="C15" s="30">
        <v>11520</v>
      </c>
      <c r="D15" s="30">
        <v>0</v>
      </c>
      <c r="E15" s="30">
        <v>0</v>
      </c>
      <c r="F15" s="30">
        <v>0</v>
      </c>
      <c r="G15" s="27">
        <f t="shared" si="0"/>
        <v>11520</v>
      </c>
      <c r="H15" s="30">
        <v>11520</v>
      </c>
      <c r="I15" s="30">
        <v>0</v>
      </c>
      <c r="J15" s="30">
        <v>0</v>
      </c>
      <c r="K15" s="30">
        <v>0</v>
      </c>
      <c r="L15" s="27">
        <f t="shared" si="1"/>
        <v>11520</v>
      </c>
    </row>
    <row r="16" spans="1:12" ht="15.75" thickBot="1" x14ac:dyDescent="0.3">
      <c r="A16" s="31" t="s">
        <v>18</v>
      </c>
      <c r="B16" s="32" t="s">
        <v>19</v>
      </c>
      <c r="C16" s="33">
        <f>SUM(C6:C15)</f>
        <v>214242</v>
      </c>
      <c r="D16" s="33">
        <f>SUM(D6:D15)</f>
        <v>0</v>
      </c>
      <c r="E16" s="33">
        <f>SUM(E6:E15)</f>
        <v>0</v>
      </c>
      <c r="F16" s="33">
        <f>SUM(F6:F15)</f>
        <v>0</v>
      </c>
      <c r="G16" s="34">
        <f>C16+E16+F16+D16</f>
        <v>214242</v>
      </c>
      <c r="H16" s="33">
        <f>SUM(H6:H15)</f>
        <v>214935</v>
      </c>
      <c r="I16" s="33">
        <f>SUM(I6:I15)</f>
        <v>0</v>
      </c>
      <c r="J16" s="33">
        <f>SUM(J6:J15)</f>
        <v>0</v>
      </c>
      <c r="K16" s="33">
        <f>SUM(K6:K15)</f>
        <v>0</v>
      </c>
      <c r="L16" s="34">
        <f>H16+J16+K16+I16</f>
        <v>214935</v>
      </c>
    </row>
    <row r="17" spans="1:12" x14ac:dyDescent="0.25">
      <c r="A17" s="35"/>
      <c r="B17" s="36"/>
      <c r="C17" s="37"/>
      <c r="D17" s="37"/>
      <c r="E17" s="37"/>
      <c r="F17" s="37"/>
      <c r="G17" s="38"/>
      <c r="H17" s="37"/>
      <c r="I17" s="37"/>
      <c r="J17" s="37"/>
      <c r="K17" s="37"/>
      <c r="L17" s="38"/>
    </row>
    <row r="18" spans="1:12" x14ac:dyDescent="0.25">
      <c r="A18" s="24" t="s">
        <v>20</v>
      </c>
      <c r="B18" s="25" t="s">
        <v>21</v>
      </c>
      <c r="C18" s="26">
        <f>C19+C20+C21+C22</f>
        <v>226389</v>
      </c>
      <c r="D18" s="26">
        <f>D19+D20+D21+D22</f>
        <v>0</v>
      </c>
      <c r="E18" s="26">
        <f>E19+E20+E21+E22</f>
        <v>0</v>
      </c>
      <c r="F18" s="26">
        <f>F19+F20+F21+F22</f>
        <v>0</v>
      </c>
      <c r="G18" s="27">
        <f t="shared" ref="G18:G33" si="2">C18+E18+F18</f>
        <v>226389</v>
      </c>
      <c r="H18" s="26">
        <f>H19+H20+H21+H22</f>
        <v>226389</v>
      </c>
      <c r="I18" s="26">
        <f>I19+I20+I21+I22</f>
        <v>0</v>
      </c>
      <c r="J18" s="26">
        <f>J19+J20+J21+J22</f>
        <v>0</v>
      </c>
      <c r="K18" s="26">
        <f>K19+K20+K21+K22</f>
        <v>0</v>
      </c>
      <c r="L18" s="27">
        <f t="shared" ref="L18:L33" si="3">H18+J18+K18</f>
        <v>226389</v>
      </c>
    </row>
    <row r="19" spans="1:12" x14ac:dyDescent="0.25">
      <c r="A19" s="39" t="s">
        <v>101</v>
      </c>
      <c r="B19" s="40" t="s">
        <v>28</v>
      </c>
      <c r="C19" s="41">
        <v>100000</v>
      </c>
      <c r="D19" s="41">
        <v>0</v>
      </c>
      <c r="E19" s="41">
        <v>0</v>
      </c>
      <c r="F19" s="41">
        <v>0</v>
      </c>
      <c r="G19" s="42">
        <f t="shared" si="2"/>
        <v>100000</v>
      </c>
      <c r="H19" s="41">
        <v>100000</v>
      </c>
      <c r="I19" s="41">
        <v>0</v>
      </c>
      <c r="J19" s="41">
        <v>0</v>
      </c>
      <c r="K19" s="41">
        <v>0</v>
      </c>
      <c r="L19" s="42">
        <f t="shared" si="3"/>
        <v>100000</v>
      </c>
    </row>
    <row r="20" spans="1:12" x14ac:dyDescent="0.25">
      <c r="A20" s="39" t="s">
        <v>102</v>
      </c>
      <c r="B20" s="40" t="s">
        <v>27</v>
      </c>
      <c r="C20" s="41">
        <v>126329</v>
      </c>
      <c r="D20" s="41">
        <v>0</v>
      </c>
      <c r="E20" s="41">
        <v>0</v>
      </c>
      <c r="F20" s="41">
        <v>0</v>
      </c>
      <c r="G20" s="42">
        <f t="shared" si="2"/>
        <v>126329</v>
      </c>
      <c r="H20" s="41">
        <v>126329</v>
      </c>
      <c r="I20" s="41">
        <v>0</v>
      </c>
      <c r="J20" s="41">
        <v>0</v>
      </c>
      <c r="K20" s="41">
        <v>0</v>
      </c>
      <c r="L20" s="42">
        <f t="shared" si="3"/>
        <v>126329</v>
      </c>
    </row>
    <row r="21" spans="1:12" x14ac:dyDescent="0.25">
      <c r="A21" s="39" t="s">
        <v>103</v>
      </c>
      <c r="B21" s="40" t="s">
        <v>26</v>
      </c>
      <c r="C21" s="41">
        <v>0</v>
      </c>
      <c r="D21" s="41">
        <v>0</v>
      </c>
      <c r="E21" s="41">
        <v>0</v>
      </c>
      <c r="F21" s="41">
        <v>0</v>
      </c>
      <c r="G21" s="42">
        <f t="shared" si="2"/>
        <v>0</v>
      </c>
      <c r="H21" s="41">
        <v>0</v>
      </c>
      <c r="I21" s="41">
        <v>0</v>
      </c>
      <c r="J21" s="41">
        <v>0</v>
      </c>
      <c r="K21" s="41">
        <v>0</v>
      </c>
      <c r="L21" s="42">
        <f t="shared" si="3"/>
        <v>0</v>
      </c>
    </row>
    <row r="22" spans="1:12" x14ac:dyDescent="0.25">
      <c r="A22" s="39" t="s">
        <v>104</v>
      </c>
      <c r="B22" s="40" t="s">
        <v>25</v>
      </c>
      <c r="C22" s="41">
        <v>60</v>
      </c>
      <c r="D22" s="41">
        <v>0</v>
      </c>
      <c r="E22" s="41">
        <v>0</v>
      </c>
      <c r="F22" s="41">
        <v>0</v>
      </c>
      <c r="G22" s="42">
        <f t="shared" si="2"/>
        <v>60</v>
      </c>
      <c r="H22" s="41">
        <v>60</v>
      </c>
      <c r="I22" s="41">
        <v>0</v>
      </c>
      <c r="J22" s="41">
        <v>0</v>
      </c>
      <c r="K22" s="41">
        <v>0</v>
      </c>
      <c r="L22" s="42">
        <f t="shared" si="3"/>
        <v>60</v>
      </c>
    </row>
    <row r="23" spans="1:12" x14ac:dyDescent="0.25">
      <c r="A23" s="24" t="s">
        <v>22</v>
      </c>
      <c r="B23" s="25" t="s">
        <v>23</v>
      </c>
      <c r="C23" s="26">
        <f>C24</f>
        <v>90000</v>
      </c>
      <c r="D23" s="26">
        <f>D24</f>
        <v>0</v>
      </c>
      <c r="E23" s="26">
        <f>E24</f>
        <v>0</v>
      </c>
      <c r="F23" s="26">
        <f>F24</f>
        <v>0</v>
      </c>
      <c r="G23" s="27">
        <f t="shared" si="2"/>
        <v>90000</v>
      </c>
      <c r="H23" s="26">
        <f>H24</f>
        <v>90000</v>
      </c>
      <c r="I23" s="26">
        <f>I24</f>
        <v>0</v>
      </c>
      <c r="J23" s="26">
        <f>J24</f>
        <v>0</v>
      </c>
      <c r="K23" s="26">
        <f>K24</f>
        <v>0</v>
      </c>
      <c r="L23" s="27">
        <f t="shared" si="3"/>
        <v>90000</v>
      </c>
    </row>
    <row r="24" spans="1:12" x14ac:dyDescent="0.25">
      <c r="A24" s="39" t="s">
        <v>105</v>
      </c>
      <c r="B24" s="40" t="s">
        <v>24</v>
      </c>
      <c r="C24" s="41">
        <v>90000</v>
      </c>
      <c r="D24" s="41">
        <v>0</v>
      </c>
      <c r="E24" s="41">
        <v>0</v>
      </c>
      <c r="F24" s="41">
        <v>0</v>
      </c>
      <c r="G24" s="42">
        <f t="shared" si="2"/>
        <v>90000</v>
      </c>
      <c r="H24" s="41">
        <v>90000</v>
      </c>
      <c r="I24" s="41">
        <v>0</v>
      </c>
      <c r="J24" s="41">
        <v>0</v>
      </c>
      <c r="K24" s="41">
        <v>0</v>
      </c>
      <c r="L24" s="42">
        <f t="shared" si="3"/>
        <v>90000</v>
      </c>
    </row>
    <row r="25" spans="1:12" x14ac:dyDescent="0.25">
      <c r="A25" s="24" t="s">
        <v>29</v>
      </c>
      <c r="B25" s="25" t="s">
        <v>30</v>
      </c>
      <c r="C25" s="26">
        <f>C26</f>
        <v>10000</v>
      </c>
      <c r="D25" s="26">
        <f>D26</f>
        <v>0</v>
      </c>
      <c r="E25" s="26">
        <f>E26</f>
        <v>0</v>
      </c>
      <c r="F25" s="26">
        <f>F26</f>
        <v>0</v>
      </c>
      <c r="G25" s="27">
        <f t="shared" si="2"/>
        <v>10000</v>
      </c>
      <c r="H25" s="26">
        <f>H26</f>
        <v>10000</v>
      </c>
      <c r="I25" s="26">
        <f>I26</f>
        <v>0</v>
      </c>
      <c r="J25" s="26">
        <f>J26</f>
        <v>0</v>
      </c>
      <c r="K25" s="26">
        <f>K26</f>
        <v>0</v>
      </c>
      <c r="L25" s="27">
        <f t="shared" si="3"/>
        <v>10000</v>
      </c>
    </row>
    <row r="26" spans="1:12" x14ac:dyDescent="0.25">
      <c r="A26" s="39" t="s">
        <v>106</v>
      </c>
      <c r="B26" s="40" t="s">
        <v>31</v>
      </c>
      <c r="C26" s="41">
        <v>10000</v>
      </c>
      <c r="D26" s="41">
        <v>0</v>
      </c>
      <c r="E26" s="41">
        <v>0</v>
      </c>
      <c r="F26" s="41">
        <v>0</v>
      </c>
      <c r="G26" s="42">
        <f t="shared" si="2"/>
        <v>10000</v>
      </c>
      <c r="H26" s="41">
        <v>10000</v>
      </c>
      <c r="I26" s="41">
        <v>0</v>
      </c>
      <c r="J26" s="41">
        <v>0</v>
      </c>
      <c r="K26" s="41">
        <v>0</v>
      </c>
      <c r="L26" s="42">
        <f t="shared" si="3"/>
        <v>10000</v>
      </c>
    </row>
    <row r="27" spans="1:12" x14ac:dyDescent="0.25">
      <c r="A27" s="58" t="s">
        <v>128</v>
      </c>
      <c r="B27" s="59" t="s">
        <v>133</v>
      </c>
      <c r="C27" s="56">
        <f>C28+C29</f>
        <v>5010</v>
      </c>
      <c r="D27" s="56">
        <v>0</v>
      </c>
      <c r="E27" s="56">
        <v>0</v>
      </c>
      <c r="F27" s="56">
        <v>0</v>
      </c>
      <c r="G27" s="57">
        <f t="shared" si="2"/>
        <v>5010</v>
      </c>
      <c r="H27" s="56">
        <f>H28+H29</f>
        <v>5010</v>
      </c>
      <c r="I27" s="56">
        <v>0</v>
      </c>
      <c r="J27" s="56">
        <v>0</v>
      </c>
      <c r="K27" s="56">
        <v>0</v>
      </c>
      <c r="L27" s="57">
        <f t="shared" si="3"/>
        <v>5010</v>
      </c>
    </row>
    <row r="28" spans="1:12" x14ac:dyDescent="0.25">
      <c r="A28" s="39" t="s">
        <v>129</v>
      </c>
      <c r="B28" s="40" t="s">
        <v>130</v>
      </c>
      <c r="C28" s="41">
        <v>5000</v>
      </c>
      <c r="D28" s="41">
        <v>0</v>
      </c>
      <c r="E28" s="41">
        <v>0</v>
      </c>
      <c r="F28" s="41">
        <v>0</v>
      </c>
      <c r="G28" s="42">
        <f t="shared" si="2"/>
        <v>5000</v>
      </c>
      <c r="H28" s="41">
        <v>5000</v>
      </c>
      <c r="I28" s="41">
        <v>0</v>
      </c>
      <c r="J28" s="41">
        <v>0</v>
      </c>
      <c r="K28" s="41">
        <v>0</v>
      </c>
      <c r="L28" s="42">
        <f t="shared" si="3"/>
        <v>5000</v>
      </c>
    </row>
    <row r="29" spans="1:12" x14ac:dyDescent="0.25">
      <c r="A29" s="39" t="s">
        <v>131</v>
      </c>
      <c r="B29" s="40" t="s">
        <v>132</v>
      </c>
      <c r="C29" s="41">
        <v>10</v>
      </c>
      <c r="D29" s="41">
        <v>0</v>
      </c>
      <c r="E29" s="41">
        <v>0</v>
      </c>
      <c r="F29" s="41">
        <v>0</v>
      </c>
      <c r="G29" s="42">
        <f t="shared" si="2"/>
        <v>10</v>
      </c>
      <c r="H29" s="41">
        <v>10</v>
      </c>
      <c r="I29" s="41">
        <v>0</v>
      </c>
      <c r="J29" s="41">
        <v>0</v>
      </c>
      <c r="K29" s="41">
        <v>0</v>
      </c>
      <c r="L29" s="42">
        <f t="shared" si="3"/>
        <v>10</v>
      </c>
    </row>
    <row r="30" spans="1:12" x14ac:dyDescent="0.25">
      <c r="A30" s="24" t="s">
        <v>56</v>
      </c>
      <c r="B30" s="25" t="s">
        <v>57</v>
      </c>
      <c r="C30" s="26">
        <f>C31+C32+C33</f>
        <v>0</v>
      </c>
      <c r="D30" s="26">
        <f>D31+D32+D33</f>
        <v>0</v>
      </c>
      <c r="E30" s="26">
        <f>E31+E32+E33</f>
        <v>0</v>
      </c>
      <c r="F30" s="26">
        <f>F31+F32+F33</f>
        <v>0</v>
      </c>
      <c r="G30" s="27">
        <f t="shared" si="2"/>
        <v>0</v>
      </c>
      <c r="H30" s="26">
        <f>H31+H32+H33</f>
        <v>0</v>
      </c>
      <c r="I30" s="26">
        <f>I31+I32+I33</f>
        <v>0</v>
      </c>
      <c r="J30" s="26">
        <f>J31+J32+J33</f>
        <v>0</v>
      </c>
      <c r="K30" s="26">
        <f>K31+K32+K33</f>
        <v>0</v>
      </c>
      <c r="L30" s="27">
        <f t="shared" si="3"/>
        <v>0</v>
      </c>
    </row>
    <row r="31" spans="1:12" x14ac:dyDescent="0.25">
      <c r="A31" s="39" t="s">
        <v>107</v>
      </c>
      <c r="B31" s="40" t="s">
        <v>58</v>
      </c>
      <c r="C31" s="41">
        <v>0</v>
      </c>
      <c r="D31" s="41">
        <v>0</v>
      </c>
      <c r="E31" s="41">
        <v>0</v>
      </c>
      <c r="F31" s="41">
        <v>0</v>
      </c>
      <c r="G31" s="42">
        <f t="shared" si="2"/>
        <v>0</v>
      </c>
      <c r="H31" s="41">
        <v>0</v>
      </c>
      <c r="I31" s="41">
        <v>0</v>
      </c>
      <c r="J31" s="41">
        <v>0</v>
      </c>
      <c r="K31" s="41">
        <v>0</v>
      </c>
      <c r="L31" s="42">
        <f t="shared" si="3"/>
        <v>0</v>
      </c>
    </row>
    <row r="32" spans="1:12" x14ac:dyDescent="0.25">
      <c r="A32" s="39" t="s">
        <v>108</v>
      </c>
      <c r="B32" s="40" t="s">
        <v>59</v>
      </c>
      <c r="C32" s="41">
        <v>0</v>
      </c>
      <c r="D32" s="41">
        <v>0</v>
      </c>
      <c r="E32" s="41">
        <v>0</v>
      </c>
      <c r="F32" s="41">
        <v>0</v>
      </c>
      <c r="G32" s="42">
        <f t="shared" si="2"/>
        <v>0</v>
      </c>
      <c r="H32" s="41">
        <v>0</v>
      </c>
      <c r="I32" s="41">
        <v>0</v>
      </c>
      <c r="J32" s="41">
        <v>0</v>
      </c>
      <c r="K32" s="41">
        <v>0</v>
      </c>
      <c r="L32" s="42">
        <f t="shared" si="3"/>
        <v>0</v>
      </c>
    </row>
    <row r="33" spans="1:12" ht="15.75" thickBot="1" x14ac:dyDescent="0.3">
      <c r="A33" s="43" t="s">
        <v>109</v>
      </c>
      <c r="B33" s="44" t="s">
        <v>60</v>
      </c>
      <c r="C33" s="45">
        <v>0</v>
      </c>
      <c r="D33" s="45">
        <v>0</v>
      </c>
      <c r="E33" s="45">
        <v>0</v>
      </c>
      <c r="F33" s="45">
        <v>0</v>
      </c>
      <c r="G33" s="46">
        <f t="shared" si="2"/>
        <v>0</v>
      </c>
      <c r="H33" s="45">
        <v>0</v>
      </c>
      <c r="I33" s="45">
        <v>0</v>
      </c>
      <c r="J33" s="45">
        <v>0</v>
      </c>
      <c r="K33" s="45">
        <v>0</v>
      </c>
      <c r="L33" s="46">
        <f t="shared" si="3"/>
        <v>0</v>
      </c>
    </row>
    <row r="34" spans="1:12" ht="15.75" thickBot="1" x14ac:dyDescent="0.3">
      <c r="A34" s="31" t="s">
        <v>32</v>
      </c>
      <c r="B34" s="32" t="s">
        <v>33</v>
      </c>
      <c r="C34" s="33">
        <f>C25+C23+C18+C30+C27</f>
        <v>331399</v>
      </c>
      <c r="D34" s="33">
        <f>D25+D23+D18+D30</f>
        <v>0</v>
      </c>
      <c r="E34" s="33">
        <f>E25+E23+E18+E30</f>
        <v>0</v>
      </c>
      <c r="F34" s="33">
        <f>F25+F23+F18+F30</f>
        <v>0</v>
      </c>
      <c r="G34" s="34">
        <f>C34+E34+F34+D34</f>
        <v>331399</v>
      </c>
      <c r="H34" s="33">
        <f>H25+H23+H18+H30+H27</f>
        <v>331399</v>
      </c>
      <c r="I34" s="33">
        <f>I25+I23+I18+I30</f>
        <v>0</v>
      </c>
      <c r="J34" s="33">
        <f>J25+J23+J18+J30</f>
        <v>0</v>
      </c>
      <c r="K34" s="33">
        <f>K25+K23+K18+K30</f>
        <v>0</v>
      </c>
      <c r="L34" s="34">
        <f>H34+J34+K34+I34</f>
        <v>331399</v>
      </c>
    </row>
    <row r="35" spans="1:12" x14ac:dyDescent="0.25">
      <c r="A35" s="35"/>
      <c r="B35" s="36"/>
      <c r="C35" s="37"/>
      <c r="D35" s="37"/>
      <c r="E35" s="37"/>
      <c r="F35" s="37"/>
      <c r="G35" s="38"/>
      <c r="H35" s="37"/>
      <c r="I35" s="37"/>
      <c r="J35" s="37"/>
      <c r="K35" s="37"/>
      <c r="L35" s="38"/>
    </row>
    <row r="36" spans="1:12" x14ac:dyDescent="0.25">
      <c r="A36" s="24" t="s">
        <v>34</v>
      </c>
      <c r="B36" s="25" t="s">
        <v>44</v>
      </c>
      <c r="C36" s="26">
        <v>0</v>
      </c>
      <c r="D36" s="26">
        <v>0</v>
      </c>
      <c r="E36" s="26">
        <v>0</v>
      </c>
      <c r="F36" s="26">
        <v>0</v>
      </c>
      <c r="G36" s="27">
        <f>C36+E36+F36</f>
        <v>0</v>
      </c>
      <c r="H36" s="26">
        <v>0</v>
      </c>
      <c r="I36" s="26">
        <v>0</v>
      </c>
      <c r="J36" s="26">
        <v>0</v>
      </c>
      <c r="K36" s="26">
        <v>0</v>
      </c>
      <c r="L36" s="27">
        <f>H36+J36+K36</f>
        <v>0</v>
      </c>
    </row>
    <row r="37" spans="1:12" x14ac:dyDescent="0.25">
      <c r="A37" s="24" t="s">
        <v>35</v>
      </c>
      <c r="B37" s="25" t="s">
        <v>45</v>
      </c>
      <c r="C37" s="26">
        <f>215+2000</f>
        <v>2215</v>
      </c>
      <c r="D37" s="26">
        <v>3500</v>
      </c>
      <c r="E37" s="26">
        <f>2343+24</f>
        <v>2367</v>
      </c>
      <c r="F37" s="26">
        <v>1500</v>
      </c>
      <c r="G37" s="27">
        <f>C37+E37+F37+D37</f>
        <v>9582</v>
      </c>
      <c r="H37" s="26">
        <f>215+2000</f>
        <v>2215</v>
      </c>
      <c r="I37" s="26">
        <v>3500</v>
      </c>
      <c r="J37" s="26">
        <f>2343+24</f>
        <v>2367</v>
      </c>
      <c r="K37" s="26">
        <v>1500</v>
      </c>
      <c r="L37" s="27">
        <f>H37+J37+K37+I37</f>
        <v>9582</v>
      </c>
    </row>
    <row r="38" spans="1:12" x14ac:dyDescent="0.25">
      <c r="A38" s="39" t="s">
        <v>68</v>
      </c>
      <c r="B38" s="40" t="s">
        <v>61</v>
      </c>
      <c r="C38" s="41">
        <v>0</v>
      </c>
      <c r="D38" s="41">
        <v>0</v>
      </c>
      <c r="E38" s="41">
        <v>2343</v>
      </c>
      <c r="F38" s="41">
        <v>0</v>
      </c>
      <c r="G38" s="27">
        <f t="shared" ref="G38:G50" si="4">C38+E38+F38+D38</f>
        <v>2343</v>
      </c>
      <c r="H38" s="41">
        <v>0</v>
      </c>
      <c r="I38" s="41">
        <v>0</v>
      </c>
      <c r="J38" s="41">
        <v>2343</v>
      </c>
      <c r="K38" s="41">
        <v>0</v>
      </c>
      <c r="L38" s="27">
        <f t="shared" ref="L38:L50" si="5">H38+J38+K38+I38</f>
        <v>2343</v>
      </c>
    </row>
    <row r="39" spans="1:12" x14ac:dyDescent="0.25">
      <c r="A39" s="24" t="s">
        <v>36</v>
      </c>
      <c r="B39" s="25" t="s">
        <v>46</v>
      </c>
      <c r="C39" s="26">
        <f>2400+1000+300+70</f>
        <v>3770</v>
      </c>
      <c r="D39" s="26">
        <v>0</v>
      </c>
      <c r="E39" s="26">
        <v>484</v>
      </c>
      <c r="F39" s="26">
        <v>0</v>
      </c>
      <c r="G39" s="27">
        <f t="shared" si="4"/>
        <v>4254</v>
      </c>
      <c r="H39" s="26">
        <f>2400+1000+300+70</f>
        <v>3770</v>
      </c>
      <c r="I39" s="26">
        <v>0</v>
      </c>
      <c r="J39" s="26">
        <v>484</v>
      </c>
      <c r="K39" s="26">
        <v>0</v>
      </c>
      <c r="L39" s="27">
        <f t="shared" si="5"/>
        <v>4254</v>
      </c>
    </row>
    <row r="40" spans="1:12" x14ac:dyDescent="0.25">
      <c r="A40" s="24" t="s">
        <v>37</v>
      </c>
      <c r="B40" s="25" t="s">
        <v>47</v>
      </c>
      <c r="C40" s="26">
        <f>C41+C42+C43</f>
        <v>14039</v>
      </c>
      <c r="D40" s="26">
        <f>D41+D42+D43</f>
        <v>0</v>
      </c>
      <c r="E40" s="26">
        <f>E41+E42+E43</f>
        <v>900</v>
      </c>
      <c r="F40" s="26">
        <f>F41+F42+F43</f>
        <v>500</v>
      </c>
      <c r="G40" s="27">
        <f t="shared" si="4"/>
        <v>15439</v>
      </c>
      <c r="H40" s="26">
        <f>H41+H42+H43</f>
        <v>14039</v>
      </c>
      <c r="I40" s="26">
        <f>I41+I42+I43</f>
        <v>0</v>
      </c>
      <c r="J40" s="26">
        <f>J41+J42+J43</f>
        <v>900</v>
      </c>
      <c r="K40" s="26">
        <f>K41+K42+K43</f>
        <v>500</v>
      </c>
      <c r="L40" s="27">
        <f t="shared" si="5"/>
        <v>15439</v>
      </c>
    </row>
    <row r="41" spans="1:12" ht="29.25" customHeight="1" x14ac:dyDescent="0.25">
      <c r="A41" s="39" t="s">
        <v>125</v>
      </c>
      <c r="B41" s="47" t="s">
        <v>65</v>
      </c>
      <c r="C41" s="41">
        <v>0</v>
      </c>
      <c r="D41" s="41">
        <v>0</v>
      </c>
      <c r="E41" s="41">
        <v>0</v>
      </c>
      <c r="F41" s="41">
        <v>0</v>
      </c>
      <c r="G41" s="27">
        <f t="shared" si="4"/>
        <v>0</v>
      </c>
      <c r="H41" s="41">
        <v>0</v>
      </c>
      <c r="I41" s="41">
        <v>0</v>
      </c>
      <c r="J41" s="41">
        <v>0</v>
      </c>
      <c r="K41" s="41">
        <v>0</v>
      </c>
      <c r="L41" s="27">
        <f t="shared" si="5"/>
        <v>0</v>
      </c>
    </row>
    <row r="42" spans="1:12" x14ac:dyDescent="0.25">
      <c r="A42" s="39" t="s">
        <v>66</v>
      </c>
      <c r="B42" s="40" t="s">
        <v>64</v>
      </c>
      <c r="C42" s="41">
        <v>3533</v>
      </c>
      <c r="D42" s="41">
        <v>0</v>
      </c>
      <c r="E42" s="41">
        <v>0</v>
      </c>
      <c r="F42" s="41">
        <v>0</v>
      </c>
      <c r="G42" s="27">
        <f t="shared" si="4"/>
        <v>3533</v>
      </c>
      <c r="H42" s="41">
        <v>3533</v>
      </c>
      <c r="I42" s="41">
        <v>0</v>
      </c>
      <c r="J42" s="41">
        <v>0</v>
      </c>
      <c r="K42" s="41">
        <v>0</v>
      </c>
      <c r="L42" s="27">
        <f t="shared" si="5"/>
        <v>3533</v>
      </c>
    </row>
    <row r="43" spans="1:12" x14ac:dyDescent="0.25">
      <c r="A43" s="39" t="s">
        <v>67</v>
      </c>
      <c r="B43" s="40" t="s">
        <v>63</v>
      </c>
      <c r="C43" s="41">
        <f>8506+2000</f>
        <v>10506</v>
      </c>
      <c r="D43" s="41">
        <v>0</v>
      </c>
      <c r="E43" s="41">
        <v>900</v>
      </c>
      <c r="F43" s="41">
        <v>500</v>
      </c>
      <c r="G43" s="27">
        <f t="shared" si="4"/>
        <v>11906</v>
      </c>
      <c r="H43" s="41">
        <f>8506+2000</f>
        <v>10506</v>
      </c>
      <c r="I43" s="41">
        <v>0</v>
      </c>
      <c r="J43" s="41">
        <v>900</v>
      </c>
      <c r="K43" s="41">
        <v>500</v>
      </c>
      <c r="L43" s="27">
        <f t="shared" si="5"/>
        <v>11906</v>
      </c>
    </row>
    <row r="44" spans="1:12" x14ac:dyDescent="0.25">
      <c r="A44" s="24" t="s">
        <v>38</v>
      </c>
      <c r="B44" s="25" t="s">
        <v>48</v>
      </c>
      <c r="C44" s="26">
        <f>C45</f>
        <v>16100</v>
      </c>
      <c r="D44" s="26">
        <f>D45</f>
        <v>0</v>
      </c>
      <c r="E44" s="26">
        <f>E45</f>
        <v>10951</v>
      </c>
      <c r="F44" s="26">
        <f>F45</f>
        <v>0</v>
      </c>
      <c r="G44" s="27">
        <f t="shared" si="4"/>
        <v>27051</v>
      </c>
      <c r="H44" s="26">
        <f>H45</f>
        <v>16100</v>
      </c>
      <c r="I44" s="26">
        <f>I45</f>
        <v>0</v>
      </c>
      <c r="J44" s="26">
        <f>J45</f>
        <v>10951</v>
      </c>
      <c r="K44" s="26">
        <f>K45</f>
        <v>0</v>
      </c>
      <c r="L44" s="27">
        <f t="shared" si="5"/>
        <v>27051</v>
      </c>
    </row>
    <row r="45" spans="1:12" x14ac:dyDescent="0.25">
      <c r="A45" s="39" t="s">
        <v>69</v>
      </c>
      <c r="B45" s="40" t="s">
        <v>62</v>
      </c>
      <c r="C45" s="41">
        <v>16100</v>
      </c>
      <c r="D45" s="41">
        <v>0</v>
      </c>
      <c r="E45" s="41">
        <v>10951</v>
      </c>
      <c r="F45" s="41">
        <v>0</v>
      </c>
      <c r="G45" s="27">
        <f t="shared" si="4"/>
        <v>27051</v>
      </c>
      <c r="H45" s="41">
        <v>16100</v>
      </c>
      <c r="I45" s="41">
        <v>0</v>
      </c>
      <c r="J45" s="41">
        <v>10951</v>
      </c>
      <c r="K45" s="41">
        <v>0</v>
      </c>
      <c r="L45" s="27">
        <f t="shared" si="5"/>
        <v>27051</v>
      </c>
    </row>
    <row r="46" spans="1:12" x14ac:dyDescent="0.25">
      <c r="A46" s="24" t="s">
        <v>39</v>
      </c>
      <c r="B46" s="25" t="s">
        <v>49</v>
      </c>
      <c r="C46" s="26">
        <v>6503</v>
      </c>
      <c r="D46" s="26">
        <v>0</v>
      </c>
      <c r="E46" s="26">
        <f>(E37+E44+E39)*27%</f>
        <v>3726.5400000000004</v>
      </c>
      <c r="F46" s="26">
        <v>0</v>
      </c>
      <c r="G46" s="27">
        <f t="shared" si="4"/>
        <v>10229.540000000001</v>
      </c>
      <c r="H46" s="26">
        <v>6503</v>
      </c>
      <c r="I46" s="26">
        <v>0</v>
      </c>
      <c r="J46" s="26">
        <f>(J37+J44+J39)*27%</f>
        <v>3726.5400000000004</v>
      </c>
      <c r="K46" s="26">
        <v>0</v>
      </c>
      <c r="L46" s="27">
        <f t="shared" si="5"/>
        <v>10229.540000000001</v>
      </c>
    </row>
    <row r="47" spans="1:12" x14ac:dyDescent="0.25">
      <c r="A47" s="24" t="s">
        <v>40</v>
      </c>
      <c r="B47" s="25" t="s">
        <v>50</v>
      </c>
      <c r="C47" s="26">
        <v>0</v>
      </c>
      <c r="D47" s="26">
        <v>0</v>
      </c>
      <c r="E47" s="26">
        <v>0</v>
      </c>
      <c r="F47" s="26">
        <v>0</v>
      </c>
      <c r="G47" s="27">
        <f t="shared" si="4"/>
        <v>0</v>
      </c>
      <c r="H47" s="26">
        <v>0</v>
      </c>
      <c r="I47" s="26">
        <v>0</v>
      </c>
      <c r="J47" s="26">
        <v>0</v>
      </c>
      <c r="K47" s="26">
        <v>0</v>
      </c>
      <c r="L47" s="27">
        <f t="shared" si="5"/>
        <v>0</v>
      </c>
    </row>
    <row r="48" spans="1:12" x14ac:dyDescent="0.25">
      <c r="A48" s="24" t="s">
        <v>41</v>
      </c>
      <c r="B48" s="25" t="s">
        <v>51</v>
      </c>
      <c r="C48" s="26">
        <v>5600</v>
      </c>
      <c r="D48" s="26">
        <v>0</v>
      </c>
      <c r="E48" s="26">
        <v>0</v>
      </c>
      <c r="F48" s="26">
        <v>0</v>
      </c>
      <c r="G48" s="27">
        <f t="shared" si="4"/>
        <v>5600</v>
      </c>
      <c r="H48" s="26">
        <v>5600</v>
      </c>
      <c r="I48" s="26">
        <v>0</v>
      </c>
      <c r="J48" s="26">
        <v>0</v>
      </c>
      <c r="K48" s="26">
        <v>0</v>
      </c>
      <c r="L48" s="27">
        <f t="shared" si="5"/>
        <v>5600</v>
      </c>
    </row>
    <row r="49" spans="1:12" x14ac:dyDescent="0.25">
      <c r="A49" s="24" t="s">
        <v>42</v>
      </c>
      <c r="B49" s="25" t="s">
        <v>52</v>
      </c>
      <c r="C49" s="26">
        <v>0</v>
      </c>
      <c r="D49" s="26">
        <v>0</v>
      </c>
      <c r="E49" s="26">
        <v>0</v>
      </c>
      <c r="F49" s="26">
        <v>0</v>
      </c>
      <c r="G49" s="27">
        <f t="shared" si="4"/>
        <v>0</v>
      </c>
      <c r="H49" s="26">
        <v>0</v>
      </c>
      <c r="I49" s="26">
        <v>0</v>
      </c>
      <c r="J49" s="26">
        <v>0</v>
      </c>
      <c r="K49" s="26">
        <v>0</v>
      </c>
      <c r="L49" s="27">
        <f t="shared" si="5"/>
        <v>0</v>
      </c>
    </row>
    <row r="50" spans="1:12" ht="15.75" thickBot="1" x14ac:dyDescent="0.3">
      <c r="A50" s="28" t="s">
        <v>43</v>
      </c>
      <c r="B50" s="29" t="s">
        <v>53</v>
      </c>
      <c r="C50" s="30">
        <v>0</v>
      </c>
      <c r="D50" s="30">
        <v>0</v>
      </c>
      <c r="E50" s="30">
        <v>0</v>
      </c>
      <c r="F50" s="30">
        <v>0</v>
      </c>
      <c r="G50" s="27">
        <f t="shared" si="4"/>
        <v>0</v>
      </c>
      <c r="H50" s="30">
        <v>0</v>
      </c>
      <c r="I50" s="30">
        <v>0</v>
      </c>
      <c r="J50" s="30">
        <v>0</v>
      </c>
      <c r="K50" s="30">
        <v>0</v>
      </c>
      <c r="L50" s="27">
        <f t="shared" si="5"/>
        <v>0</v>
      </c>
    </row>
    <row r="51" spans="1:12" ht="15.75" thickBot="1" x14ac:dyDescent="0.3">
      <c r="A51" s="31" t="s">
        <v>54</v>
      </c>
      <c r="B51" s="32" t="s">
        <v>55</v>
      </c>
      <c r="C51" s="33">
        <f>C36+C37+C39+C40+C44+C46+C47+C48+C49+C50</f>
        <v>48227</v>
      </c>
      <c r="D51" s="33">
        <f>D36+D37+D39+D40+D44+D46+D47+D48+D49+D50</f>
        <v>3500</v>
      </c>
      <c r="E51" s="33">
        <f>E36+E37+E39+E40+E44+E46+E47+E48+E49+E50</f>
        <v>18428.54</v>
      </c>
      <c r="F51" s="33">
        <f>F36+F37+F39+F40+F44+F46+F47+F48+F49+F50</f>
        <v>2000</v>
      </c>
      <c r="G51" s="34">
        <f>C51+E51+F51+D51</f>
        <v>72155.540000000008</v>
      </c>
      <c r="H51" s="33">
        <f>H36+H37+H39+H40+H44+H46+H47+H48+H49+H50</f>
        <v>48227</v>
      </c>
      <c r="I51" s="33">
        <f>I36+I37+I39+I40+I44+I46+I47+I48+I49+I50</f>
        <v>3500</v>
      </c>
      <c r="J51" s="33">
        <f>J36+J37+J39+J40+J44+J46+J47+J48+J49+J50</f>
        <v>18428.54</v>
      </c>
      <c r="K51" s="33">
        <f>K36+K37+K39+K40+K44+K46+K47+K48+K49+K50</f>
        <v>2000</v>
      </c>
      <c r="L51" s="34">
        <f>H51+J51+K51+I51</f>
        <v>72155.540000000008</v>
      </c>
    </row>
    <row r="52" spans="1:12" x14ac:dyDescent="0.25">
      <c r="A52" s="35"/>
      <c r="B52" s="36"/>
      <c r="C52" s="37"/>
      <c r="D52" s="37"/>
      <c r="E52" s="37"/>
      <c r="F52" s="37"/>
      <c r="G52" s="38"/>
      <c r="H52" s="37"/>
      <c r="I52" s="37"/>
      <c r="J52" s="37"/>
      <c r="K52" s="37"/>
      <c r="L52" s="38"/>
    </row>
    <row r="53" spans="1:12" x14ac:dyDescent="0.25">
      <c r="A53" s="24" t="s">
        <v>70</v>
      </c>
      <c r="B53" s="25" t="s">
        <v>123</v>
      </c>
      <c r="C53" s="26">
        <v>0</v>
      </c>
      <c r="D53" s="26">
        <v>0</v>
      </c>
      <c r="E53" s="26">
        <v>0</v>
      </c>
      <c r="F53" s="26">
        <v>0</v>
      </c>
      <c r="G53" s="27">
        <f>C53+E53+F53</f>
        <v>0</v>
      </c>
      <c r="H53" s="26">
        <v>0</v>
      </c>
      <c r="I53" s="26">
        <v>0</v>
      </c>
      <c r="J53" s="26">
        <v>0</v>
      </c>
      <c r="K53" s="26">
        <v>0</v>
      </c>
      <c r="L53" s="27">
        <f>H53+J53+K53</f>
        <v>0</v>
      </c>
    </row>
    <row r="54" spans="1:12" x14ac:dyDescent="0.25">
      <c r="A54" s="24" t="s">
        <v>71</v>
      </c>
      <c r="B54" s="25" t="s">
        <v>75</v>
      </c>
      <c r="C54" s="26">
        <v>0</v>
      </c>
      <c r="D54" s="26">
        <v>0</v>
      </c>
      <c r="E54" s="26">
        <v>0</v>
      </c>
      <c r="F54" s="26">
        <v>0</v>
      </c>
      <c r="G54" s="27">
        <f>C54+E54+F54</f>
        <v>0</v>
      </c>
      <c r="H54" s="26">
        <v>0</v>
      </c>
      <c r="I54" s="26">
        <v>0</v>
      </c>
      <c r="J54" s="26">
        <v>0</v>
      </c>
      <c r="K54" s="26">
        <v>0</v>
      </c>
      <c r="L54" s="27">
        <f>H54+J54+K54</f>
        <v>0</v>
      </c>
    </row>
    <row r="55" spans="1:12" ht="15.75" thickBot="1" x14ac:dyDescent="0.3">
      <c r="A55" s="28" t="s">
        <v>72</v>
      </c>
      <c r="B55" s="29" t="s">
        <v>76</v>
      </c>
      <c r="C55" s="30">
        <v>0</v>
      </c>
      <c r="D55" s="30">
        <v>0</v>
      </c>
      <c r="E55" s="30">
        <v>0</v>
      </c>
      <c r="F55" s="30">
        <v>0</v>
      </c>
      <c r="G55" s="48">
        <f>C55+E55+F55</f>
        <v>0</v>
      </c>
      <c r="H55" s="30">
        <v>0</v>
      </c>
      <c r="I55" s="30">
        <v>0</v>
      </c>
      <c r="J55" s="30">
        <v>0</v>
      </c>
      <c r="K55" s="30">
        <v>0</v>
      </c>
      <c r="L55" s="48">
        <f>H55+J55+K55</f>
        <v>0</v>
      </c>
    </row>
    <row r="56" spans="1:12" ht="15.75" thickBot="1" x14ac:dyDescent="0.3">
      <c r="A56" s="31" t="s">
        <v>73</v>
      </c>
      <c r="B56" s="32" t="s">
        <v>74</v>
      </c>
      <c r="C56" s="33">
        <f>SUM(C53:C55)</f>
        <v>0</v>
      </c>
      <c r="D56" s="33">
        <f>SUM(D53:D55)</f>
        <v>0</v>
      </c>
      <c r="E56" s="33">
        <f>SUM(E53:E55)</f>
        <v>0</v>
      </c>
      <c r="F56" s="33">
        <f>SUM(F53:F55)</f>
        <v>0</v>
      </c>
      <c r="G56" s="34">
        <f>C56+E56+F56</f>
        <v>0</v>
      </c>
      <c r="H56" s="33">
        <f>SUM(H53:H55)</f>
        <v>0</v>
      </c>
      <c r="I56" s="33">
        <f>SUM(I53:I55)</f>
        <v>0</v>
      </c>
      <c r="J56" s="33">
        <f>SUM(J53:J55)</f>
        <v>0</v>
      </c>
      <c r="K56" s="33">
        <f>SUM(K53:K55)</f>
        <v>0</v>
      </c>
      <c r="L56" s="34">
        <f>H56+J56+K56</f>
        <v>0</v>
      </c>
    </row>
    <row r="57" spans="1:12" ht="15.75" thickBot="1" x14ac:dyDescent="0.3">
      <c r="A57" s="49"/>
      <c r="B57" s="50"/>
      <c r="C57" s="51"/>
      <c r="D57" s="51"/>
      <c r="E57" s="51"/>
      <c r="F57" s="51"/>
      <c r="G57" s="52">
        <f>C57+E57+F57</f>
        <v>0</v>
      </c>
      <c r="H57" s="51"/>
      <c r="I57" s="51"/>
      <c r="J57" s="51"/>
      <c r="K57" s="51"/>
      <c r="L57" s="52">
        <f>H57+J57+K57</f>
        <v>0</v>
      </c>
    </row>
    <row r="58" spans="1:12" ht="16.5" thickBot="1" x14ac:dyDescent="0.3">
      <c r="A58" s="61" t="s">
        <v>99</v>
      </c>
      <c r="B58" s="62"/>
      <c r="C58" s="53">
        <f>C16+C34+C51+C56</f>
        <v>593868</v>
      </c>
      <c r="D58" s="53">
        <f>D16+D34+D51+D56</f>
        <v>3500</v>
      </c>
      <c r="E58" s="53">
        <f>E16+E34+E51+E56</f>
        <v>18428.54</v>
      </c>
      <c r="F58" s="53">
        <f>F16+F34+F51+F56</f>
        <v>2000</v>
      </c>
      <c r="G58" s="54">
        <f>C58+E58+F58+D58</f>
        <v>617796.54</v>
      </c>
      <c r="H58" s="53">
        <f>H16+H34+H51+H56</f>
        <v>594561</v>
      </c>
      <c r="I58" s="53">
        <f>I16+I34+I51+I56</f>
        <v>3500</v>
      </c>
      <c r="J58" s="53">
        <f>J16+J34+J51+J56</f>
        <v>18428.54</v>
      </c>
      <c r="K58" s="53">
        <f>K16+K34+K51+K56</f>
        <v>2000</v>
      </c>
      <c r="L58" s="54">
        <f>H58+J58+K58+I58</f>
        <v>618489.54</v>
      </c>
    </row>
    <row r="59" spans="1:12" x14ac:dyDescent="0.25">
      <c r="A59" s="35"/>
      <c r="B59" s="36"/>
      <c r="C59" s="37"/>
      <c r="D59" s="37"/>
      <c r="E59" s="37"/>
      <c r="F59" s="37"/>
      <c r="G59" s="38"/>
      <c r="H59" s="37"/>
      <c r="I59" s="37"/>
      <c r="J59" s="37"/>
      <c r="K59" s="37"/>
      <c r="L59" s="38"/>
    </row>
    <row r="60" spans="1:12" x14ac:dyDescent="0.25">
      <c r="A60" s="24" t="s">
        <v>77</v>
      </c>
      <c r="B60" s="25" t="s">
        <v>89</v>
      </c>
      <c r="C60" s="26">
        <v>0</v>
      </c>
      <c r="D60" s="26">
        <v>0</v>
      </c>
      <c r="E60" s="26">
        <v>0</v>
      </c>
      <c r="F60" s="26">
        <v>0</v>
      </c>
      <c r="G60" s="27">
        <f>C60+E60+F60</f>
        <v>0</v>
      </c>
      <c r="H60" s="26">
        <v>0</v>
      </c>
      <c r="I60" s="26">
        <v>0</v>
      </c>
      <c r="J60" s="26">
        <v>0</v>
      </c>
      <c r="K60" s="26">
        <v>0</v>
      </c>
      <c r="L60" s="27">
        <f>H60+J60+K60</f>
        <v>0</v>
      </c>
    </row>
    <row r="61" spans="1:12" x14ac:dyDescent="0.25">
      <c r="A61" s="24" t="s">
        <v>78</v>
      </c>
      <c r="B61" s="25" t="s">
        <v>90</v>
      </c>
      <c r="C61" s="26">
        <v>0</v>
      </c>
      <c r="D61" s="26">
        <v>0</v>
      </c>
      <c r="E61" s="26">
        <v>0</v>
      </c>
      <c r="F61" s="26">
        <v>0</v>
      </c>
      <c r="G61" s="27">
        <f>C61+E61+F61</f>
        <v>0</v>
      </c>
      <c r="H61" s="26">
        <v>0</v>
      </c>
      <c r="I61" s="26">
        <v>0</v>
      </c>
      <c r="J61" s="26">
        <v>0</v>
      </c>
      <c r="K61" s="26">
        <v>0</v>
      </c>
      <c r="L61" s="27">
        <f>H61+J61+K61</f>
        <v>0</v>
      </c>
    </row>
    <row r="62" spans="1:12" x14ac:dyDescent="0.25">
      <c r="A62" s="24" t="s">
        <v>79</v>
      </c>
      <c r="B62" s="25" t="s">
        <v>91</v>
      </c>
      <c r="C62" s="26">
        <v>0</v>
      </c>
      <c r="D62" s="26">
        <v>0</v>
      </c>
      <c r="E62" s="26">
        <v>0</v>
      </c>
      <c r="F62" s="26">
        <v>0</v>
      </c>
      <c r="G62" s="27">
        <f>C62+E62+F62</f>
        <v>0</v>
      </c>
      <c r="H62" s="26">
        <v>0</v>
      </c>
      <c r="I62" s="26">
        <v>0</v>
      </c>
      <c r="J62" s="26">
        <v>0</v>
      </c>
      <c r="K62" s="26">
        <v>0</v>
      </c>
      <c r="L62" s="27">
        <f>H62+J62+K62</f>
        <v>0</v>
      </c>
    </row>
    <row r="63" spans="1:12" x14ac:dyDescent="0.25">
      <c r="A63" s="24" t="s">
        <v>80</v>
      </c>
      <c r="B63" s="25" t="s">
        <v>92</v>
      </c>
      <c r="C63" s="26">
        <v>0</v>
      </c>
      <c r="D63" s="26">
        <v>0</v>
      </c>
      <c r="E63" s="26">
        <v>0</v>
      </c>
      <c r="F63" s="26">
        <v>0</v>
      </c>
      <c r="G63" s="27">
        <f>C63+E63+F63</f>
        <v>0</v>
      </c>
      <c r="H63" s="26">
        <v>0</v>
      </c>
      <c r="I63" s="26">
        <v>0</v>
      </c>
      <c r="J63" s="26">
        <v>0</v>
      </c>
      <c r="K63" s="26">
        <v>0</v>
      </c>
      <c r="L63" s="27">
        <f>H63+J63+K63</f>
        <v>0</v>
      </c>
    </row>
    <row r="64" spans="1:12" x14ac:dyDescent="0.25">
      <c r="A64" s="24" t="s">
        <v>81</v>
      </c>
      <c r="B64" s="25" t="s">
        <v>93</v>
      </c>
      <c r="C64" s="26">
        <v>0</v>
      </c>
      <c r="D64" s="26">
        <v>0</v>
      </c>
      <c r="E64" s="26">
        <v>0</v>
      </c>
      <c r="F64" s="26">
        <v>0</v>
      </c>
      <c r="G64" s="27">
        <f>C64+E64+F64</f>
        <v>0</v>
      </c>
      <c r="H64" s="26">
        <v>0</v>
      </c>
      <c r="I64" s="26">
        <v>0</v>
      </c>
      <c r="J64" s="26">
        <v>0</v>
      </c>
      <c r="K64" s="26">
        <v>0</v>
      </c>
      <c r="L64" s="27">
        <f>H64+J64+K64</f>
        <v>0</v>
      </c>
    </row>
    <row r="65" spans="1:12" x14ac:dyDescent="0.25">
      <c r="A65" s="24" t="s">
        <v>82</v>
      </c>
      <c r="B65" s="25" t="s">
        <v>96</v>
      </c>
      <c r="C65" s="26">
        <v>0</v>
      </c>
      <c r="D65" s="26">
        <v>70762</v>
      </c>
      <c r="E65" s="26">
        <v>105240</v>
      </c>
      <c r="F65" s="26">
        <v>15811</v>
      </c>
      <c r="G65" s="27">
        <f>C65+E65+F65+D65</f>
        <v>191813</v>
      </c>
      <c r="H65" s="26">
        <v>0</v>
      </c>
      <c r="I65" s="26">
        <v>70963</v>
      </c>
      <c r="J65" s="26">
        <v>105343</v>
      </c>
      <c r="K65" s="26">
        <v>16098</v>
      </c>
      <c r="L65" s="27">
        <f>H65+J65+K65+I65</f>
        <v>192404</v>
      </c>
    </row>
    <row r="66" spans="1:12" x14ac:dyDescent="0.25">
      <c r="A66" s="24" t="s">
        <v>83</v>
      </c>
      <c r="B66" s="25" t="s">
        <v>94</v>
      </c>
      <c r="C66" s="26">
        <v>0</v>
      </c>
      <c r="D66" s="26">
        <v>0</v>
      </c>
      <c r="E66" s="26">
        <v>0</v>
      </c>
      <c r="F66" s="26">
        <v>0</v>
      </c>
      <c r="G66" s="27">
        <f>C66+E66+F66</f>
        <v>0</v>
      </c>
      <c r="H66" s="26">
        <v>0</v>
      </c>
      <c r="I66" s="26">
        <v>0</v>
      </c>
      <c r="J66" s="26">
        <v>0</v>
      </c>
      <c r="K66" s="26">
        <v>0</v>
      </c>
      <c r="L66" s="27">
        <f>H66+J66+K66</f>
        <v>0</v>
      </c>
    </row>
    <row r="67" spans="1:12" x14ac:dyDescent="0.25">
      <c r="A67" s="24" t="s">
        <v>84</v>
      </c>
      <c r="B67" s="25" t="s">
        <v>95</v>
      </c>
      <c r="C67" s="26">
        <v>0</v>
      </c>
      <c r="D67" s="26">
        <v>0</v>
      </c>
      <c r="E67" s="26">
        <v>0</v>
      </c>
      <c r="F67" s="26">
        <v>0</v>
      </c>
      <c r="G67" s="27">
        <f>C67+E67+F67</f>
        <v>0</v>
      </c>
      <c r="H67" s="26">
        <v>0</v>
      </c>
      <c r="I67" s="26">
        <v>0</v>
      </c>
      <c r="J67" s="26">
        <v>0</v>
      </c>
      <c r="K67" s="26">
        <v>0</v>
      </c>
      <c r="L67" s="27">
        <f>H67+J67+K67</f>
        <v>0</v>
      </c>
    </row>
    <row r="68" spans="1:12" x14ac:dyDescent="0.25">
      <c r="A68" s="24" t="s">
        <v>85</v>
      </c>
      <c r="B68" s="25" t="s">
        <v>88</v>
      </c>
      <c r="C68" s="26">
        <v>0</v>
      </c>
      <c r="D68" s="26">
        <v>0</v>
      </c>
      <c r="E68" s="26">
        <v>0</v>
      </c>
      <c r="F68" s="26">
        <v>0</v>
      </c>
      <c r="G68" s="27">
        <f>C68+E68+F68</f>
        <v>0</v>
      </c>
      <c r="H68" s="26">
        <v>0</v>
      </c>
      <c r="I68" s="26">
        <v>0</v>
      </c>
      <c r="J68" s="26">
        <v>0</v>
      </c>
      <c r="K68" s="26">
        <v>0</v>
      </c>
      <c r="L68" s="27">
        <f>H68+J68+K68</f>
        <v>0</v>
      </c>
    </row>
    <row r="69" spans="1:12" ht="15.75" thickBot="1" x14ac:dyDescent="0.3">
      <c r="A69" s="28" t="s">
        <v>86</v>
      </c>
      <c r="B69" s="29" t="s">
        <v>87</v>
      </c>
      <c r="C69" s="30">
        <v>0</v>
      </c>
      <c r="D69" s="30">
        <v>0</v>
      </c>
      <c r="E69" s="30">
        <v>0</v>
      </c>
      <c r="F69" s="30">
        <v>0</v>
      </c>
      <c r="G69" s="48">
        <f>C69+E69+F69</f>
        <v>0</v>
      </c>
      <c r="H69" s="30">
        <v>0</v>
      </c>
      <c r="I69" s="30">
        <v>0</v>
      </c>
      <c r="J69" s="30">
        <v>0</v>
      </c>
      <c r="K69" s="30">
        <v>0</v>
      </c>
      <c r="L69" s="48">
        <f>H69+J69+K69</f>
        <v>0</v>
      </c>
    </row>
    <row r="70" spans="1:12" ht="15.75" thickBot="1" x14ac:dyDescent="0.3">
      <c r="A70" s="31" t="s">
        <v>97</v>
      </c>
      <c r="B70" s="32" t="s">
        <v>98</v>
      </c>
      <c r="C70" s="33">
        <f>SUM(C60:C69)</f>
        <v>0</v>
      </c>
      <c r="D70" s="33">
        <f>SUM(D60:D69)</f>
        <v>70762</v>
      </c>
      <c r="E70" s="33">
        <f>SUM(E60:E69)</f>
        <v>105240</v>
      </c>
      <c r="F70" s="33">
        <f>SUM(F60:F69)</f>
        <v>15811</v>
      </c>
      <c r="G70" s="34">
        <f>C70+E70+F70+D70</f>
        <v>191813</v>
      </c>
      <c r="H70" s="33">
        <f>SUM(H60:H69)</f>
        <v>0</v>
      </c>
      <c r="I70" s="33">
        <f>SUM(I60:I69)</f>
        <v>70963</v>
      </c>
      <c r="J70" s="33">
        <f>SUM(J60:J69)</f>
        <v>105343</v>
      </c>
      <c r="K70" s="33">
        <f>SUM(K60:K69)</f>
        <v>16098</v>
      </c>
      <c r="L70" s="34">
        <f>H70+J70+K70+I70</f>
        <v>192404</v>
      </c>
    </row>
    <row r="71" spans="1:12" ht="15.75" thickBot="1" x14ac:dyDescent="0.3">
      <c r="A71" s="49"/>
      <c r="B71" s="50"/>
      <c r="C71" s="51"/>
      <c r="D71" s="51"/>
      <c r="E71" s="51"/>
      <c r="F71" s="51"/>
      <c r="G71" s="52"/>
      <c r="H71" s="51"/>
      <c r="I71" s="51"/>
      <c r="J71" s="51"/>
      <c r="K71" s="51"/>
      <c r="L71" s="52"/>
    </row>
    <row r="72" spans="1:12" ht="16.5" thickBot="1" x14ac:dyDescent="0.3">
      <c r="A72" s="63" t="s">
        <v>100</v>
      </c>
      <c r="B72" s="64"/>
      <c r="C72" s="53">
        <f>C58+C70</f>
        <v>593868</v>
      </c>
      <c r="D72" s="53">
        <f>D58+D70</f>
        <v>74262</v>
      </c>
      <c r="E72" s="53">
        <f>E58+E70</f>
        <v>123668.54000000001</v>
      </c>
      <c r="F72" s="53">
        <f>F58+F70</f>
        <v>17811</v>
      </c>
      <c r="G72" s="54">
        <f>C72+E72+F72+D72</f>
        <v>809609.54</v>
      </c>
      <c r="H72" s="53">
        <f>H58+H70</f>
        <v>594561</v>
      </c>
      <c r="I72" s="53">
        <f>I58+I70</f>
        <v>74463</v>
      </c>
      <c r="J72" s="53">
        <f>J58+J70</f>
        <v>123771.54000000001</v>
      </c>
      <c r="K72" s="53">
        <f>K58+K70</f>
        <v>18098</v>
      </c>
      <c r="L72" s="54">
        <f>H72+J72+K72+I72</f>
        <v>810893.54</v>
      </c>
    </row>
    <row r="73" spans="1:12" x14ac:dyDescent="0.25">
      <c r="A73" s="55" t="s">
        <v>135</v>
      </c>
    </row>
  </sheetData>
  <mergeCells count="7">
    <mergeCell ref="H4:L4"/>
    <mergeCell ref="A2:L2"/>
    <mergeCell ref="A58:B58"/>
    <mergeCell ref="A72:B72"/>
    <mergeCell ref="B4:B5"/>
    <mergeCell ref="A4:A5"/>
    <mergeCell ref="C4:G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selection activeCell="B7" sqref="B7"/>
    </sheetView>
  </sheetViews>
  <sheetFormatPr defaultRowHeight="15" x14ac:dyDescent="0.25"/>
  <cols>
    <col min="1" max="1" width="10.140625" customWidth="1"/>
    <col min="2" max="2" width="44" customWidth="1"/>
    <col min="3" max="4" width="14.5703125" style="5" customWidth="1"/>
    <col min="5" max="5" width="13.140625" style="5" customWidth="1"/>
    <col min="6" max="6" width="14.5703125" style="5" customWidth="1"/>
    <col min="7" max="7" width="13.42578125" customWidth="1"/>
    <col min="8" max="8" width="14.85546875" customWidth="1"/>
    <col min="9" max="9" width="13.5703125" customWidth="1"/>
    <col min="10" max="10" width="12.5703125" customWidth="1"/>
  </cols>
  <sheetData>
    <row r="1" spans="1:10" x14ac:dyDescent="0.25">
      <c r="J1" s="6" t="s">
        <v>141</v>
      </c>
    </row>
    <row r="2" spans="1:10" ht="15.75" x14ac:dyDescent="0.25">
      <c r="A2" s="67" t="s">
        <v>112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5.75" thickBot="1" x14ac:dyDescent="0.3">
      <c r="J3" s="6" t="s">
        <v>110</v>
      </c>
    </row>
    <row r="4" spans="1:10" ht="15.75" thickBot="1" x14ac:dyDescent="0.3">
      <c r="A4" s="78" t="s">
        <v>5</v>
      </c>
      <c r="B4" s="80" t="s">
        <v>0</v>
      </c>
      <c r="C4" s="82" t="s">
        <v>139</v>
      </c>
      <c r="D4" s="83"/>
      <c r="E4" s="83"/>
      <c r="F4" s="83"/>
      <c r="G4" s="82" t="s">
        <v>139</v>
      </c>
      <c r="H4" s="83"/>
      <c r="I4" s="83"/>
      <c r="J4" s="84"/>
    </row>
    <row r="5" spans="1:10" ht="48" thickBot="1" x14ac:dyDescent="0.3">
      <c r="A5" s="79"/>
      <c r="B5" s="81"/>
      <c r="C5" s="77" t="s">
        <v>111</v>
      </c>
      <c r="D5" s="7" t="s">
        <v>2</v>
      </c>
      <c r="E5" s="7" t="s">
        <v>1</v>
      </c>
      <c r="F5" s="8" t="s">
        <v>4</v>
      </c>
      <c r="G5" s="7" t="s">
        <v>111</v>
      </c>
      <c r="H5" s="7" t="s">
        <v>2</v>
      </c>
      <c r="I5" s="7" t="s">
        <v>1</v>
      </c>
      <c r="J5" s="8" t="s">
        <v>4</v>
      </c>
    </row>
    <row r="6" spans="1:10" x14ac:dyDescent="0.25">
      <c r="A6" s="1" t="s">
        <v>124</v>
      </c>
      <c r="B6" s="2" t="s">
        <v>138</v>
      </c>
      <c r="C6" s="9">
        <v>0</v>
      </c>
      <c r="D6" s="9">
        <v>0</v>
      </c>
      <c r="E6" s="9">
        <v>0</v>
      </c>
      <c r="F6" s="10">
        <v>0</v>
      </c>
      <c r="G6" s="9">
        <v>406</v>
      </c>
      <c r="H6" s="9">
        <v>0</v>
      </c>
      <c r="I6" s="9">
        <v>0</v>
      </c>
      <c r="J6" s="10">
        <v>406</v>
      </c>
    </row>
    <row r="7" spans="1:10" ht="15.75" thickBot="1" x14ac:dyDescent="0.3">
      <c r="A7" s="3" t="s">
        <v>14</v>
      </c>
      <c r="B7" s="4" t="s">
        <v>114</v>
      </c>
      <c r="C7" s="11">
        <v>0</v>
      </c>
      <c r="D7" s="11">
        <v>0</v>
      </c>
      <c r="E7" s="11">
        <v>0</v>
      </c>
      <c r="F7" s="12">
        <v>0</v>
      </c>
      <c r="G7" s="11">
        <v>0</v>
      </c>
      <c r="H7" s="11">
        <v>0</v>
      </c>
      <c r="I7" s="11">
        <v>0</v>
      </c>
      <c r="J7" s="12">
        <v>0</v>
      </c>
    </row>
    <row r="8" spans="1:10" ht="15.75" thickBot="1" x14ac:dyDescent="0.3">
      <c r="A8" s="66" t="s">
        <v>113</v>
      </c>
      <c r="B8" s="68"/>
      <c r="C8" s="13">
        <v>0</v>
      </c>
      <c r="D8" s="13">
        <v>0</v>
      </c>
      <c r="E8" s="13">
        <v>0</v>
      </c>
      <c r="F8" s="14">
        <v>0</v>
      </c>
      <c r="G8" s="13">
        <v>406</v>
      </c>
      <c r="H8" s="13">
        <v>0</v>
      </c>
      <c r="I8" s="13">
        <v>0</v>
      </c>
      <c r="J8" s="14">
        <v>406</v>
      </c>
    </row>
    <row r="9" spans="1:10" x14ac:dyDescent="0.25">
      <c r="A9" s="55" t="s">
        <v>135</v>
      </c>
    </row>
  </sheetData>
  <mergeCells count="6">
    <mergeCell ref="G4:J4"/>
    <mergeCell ref="A2:J2"/>
    <mergeCell ref="A8:B8"/>
    <mergeCell ref="B4:B5"/>
    <mergeCell ref="A4:A5"/>
    <mergeCell ref="C4:F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2.sz.m.-műk.bev.</vt:lpstr>
      <vt:lpstr>2.1. sz.mellékletek</vt:lpstr>
      <vt:lpstr>Munka3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Csillag.Kata</cp:lastModifiedBy>
  <cp:lastPrinted>2016-01-25T14:25:07Z</cp:lastPrinted>
  <dcterms:created xsi:type="dcterms:W3CDTF">2014-02-09T08:54:17Z</dcterms:created>
  <dcterms:modified xsi:type="dcterms:W3CDTF">2017-06-06T09:48:07Z</dcterms:modified>
</cp:coreProperties>
</file>