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5" yWindow="3885" windowWidth="19320" windowHeight="7260"/>
  </bookViews>
  <sheets>
    <sheet name="3.sz.m.-műk.bev.feladatonként" sheetId="4" r:id="rId1"/>
    <sheet name="3.1.sz.m.-műk.bev.köt.fel." sheetId="1" r:id="rId2"/>
    <sheet name="3.2.sz.m.-műk.bev.önk.fel." sheetId="7" r:id="rId3"/>
    <sheet name="Munka2" sheetId="2" r:id="rId4"/>
    <sheet name="Munka3" sheetId="3" r:id="rId5"/>
  </sheets>
  <definedNames>
    <definedName name="_xlnm.Print_Area" localSheetId="1">'3.1.sz.m.-műk.bev.köt.fel.'!$A$1:$G$74</definedName>
    <definedName name="_xlnm.Print_Area" localSheetId="2">'3.2.sz.m.-műk.bev.önk.fel.'!$A$1:$G$71</definedName>
  </definedNames>
  <calcPr calcId="145621"/>
</workbook>
</file>

<file path=xl/calcChain.xml><?xml version="1.0" encoding="utf-8"?>
<calcChain xmlns="http://schemas.openxmlformats.org/spreadsheetml/2006/main">
  <c r="L69" i="7" l="1"/>
  <c r="K68" i="7"/>
  <c r="J68" i="7"/>
  <c r="I68" i="7"/>
  <c r="H68" i="7"/>
  <c r="L68" i="7" s="1"/>
  <c r="L67" i="7"/>
  <c r="L66" i="7"/>
  <c r="L65" i="7"/>
  <c r="L64" i="7"/>
  <c r="L63" i="7"/>
  <c r="L62" i="7"/>
  <c r="L61" i="7"/>
  <c r="L60" i="7"/>
  <c r="L59" i="7"/>
  <c r="L58" i="7"/>
  <c r="K54" i="7"/>
  <c r="J54" i="7"/>
  <c r="I54" i="7"/>
  <c r="H54" i="7"/>
  <c r="L54" i="7" s="1"/>
  <c r="L53" i="7"/>
  <c r="L52" i="7"/>
  <c r="L51" i="7"/>
  <c r="H49" i="7"/>
  <c r="L48" i="7"/>
  <c r="L47" i="7"/>
  <c r="L46" i="7"/>
  <c r="L45" i="7"/>
  <c r="J44" i="7"/>
  <c r="J49" i="7" s="1"/>
  <c r="H44" i="7"/>
  <c r="L44" i="7" s="1"/>
  <c r="L43" i="7"/>
  <c r="K42" i="7"/>
  <c r="K49" i="7" s="1"/>
  <c r="I42" i="7"/>
  <c r="I49" i="7" s="1"/>
  <c r="L41" i="7"/>
  <c r="H41" i="7"/>
  <c r="L40" i="7"/>
  <c r="L39" i="7"/>
  <c r="L38" i="7"/>
  <c r="H38" i="7"/>
  <c r="L37" i="7"/>
  <c r="L36" i="7"/>
  <c r="L35" i="7"/>
  <c r="L34" i="7"/>
  <c r="L31" i="7"/>
  <c r="L30" i="7"/>
  <c r="L29" i="7"/>
  <c r="K28" i="7"/>
  <c r="J28" i="7"/>
  <c r="I28" i="7"/>
  <c r="H28" i="7"/>
  <c r="L28" i="7" s="1"/>
  <c r="L27" i="7"/>
  <c r="K26" i="7"/>
  <c r="K32" i="7" s="1"/>
  <c r="J26" i="7"/>
  <c r="J32" i="7" s="1"/>
  <c r="I26" i="7"/>
  <c r="I32" i="7" s="1"/>
  <c r="H26" i="7"/>
  <c r="H32" i="7" s="1"/>
  <c r="L25" i="7"/>
  <c r="K24" i="7"/>
  <c r="J24" i="7"/>
  <c r="I24" i="7"/>
  <c r="H24" i="7"/>
  <c r="L24" i="7" s="1"/>
  <c r="L23" i="7"/>
  <c r="L22" i="7"/>
  <c r="L21" i="7"/>
  <c r="L20" i="7"/>
  <c r="K19" i="7"/>
  <c r="J19" i="7"/>
  <c r="I19" i="7"/>
  <c r="H19" i="7"/>
  <c r="L19" i="7" s="1"/>
  <c r="K17" i="7"/>
  <c r="J17" i="7"/>
  <c r="J56" i="7" s="1"/>
  <c r="J70" i="7" s="1"/>
  <c r="I17" i="7"/>
  <c r="H17" i="7"/>
  <c r="L17" i="7" s="1"/>
  <c r="L16" i="7"/>
  <c r="L15" i="7"/>
  <c r="L14" i="7"/>
  <c r="L13" i="7"/>
  <c r="L12" i="7"/>
  <c r="L11" i="7"/>
  <c r="L10" i="7"/>
  <c r="L9" i="7"/>
  <c r="L8" i="7"/>
  <c r="L7" i="7"/>
  <c r="H10" i="1"/>
  <c r="H17" i="1" s="1"/>
  <c r="K71" i="1"/>
  <c r="J71" i="1"/>
  <c r="I71" i="1"/>
  <c r="H71" i="1"/>
  <c r="L71" i="1" s="1"/>
  <c r="L70" i="1"/>
  <c r="L69" i="1"/>
  <c r="L68" i="1"/>
  <c r="L67" i="1"/>
  <c r="L66" i="1"/>
  <c r="L65" i="1"/>
  <c r="L64" i="1"/>
  <c r="L63" i="1"/>
  <c r="L62" i="1"/>
  <c r="L61" i="1"/>
  <c r="L58" i="1"/>
  <c r="K57" i="1"/>
  <c r="J57" i="1"/>
  <c r="I57" i="1"/>
  <c r="H57" i="1"/>
  <c r="L57" i="1" s="1"/>
  <c r="L56" i="1"/>
  <c r="L55" i="1"/>
  <c r="L54" i="1"/>
  <c r="L51" i="1"/>
  <c r="L50" i="1"/>
  <c r="L49" i="1"/>
  <c r="L48" i="1"/>
  <c r="J47" i="1"/>
  <c r="J52" i="1" s="1"/>
  <c r="L46" i="1"/>
  <c r="K45" i="1"/>
  <c r="J45" i="1"/>
  <c r="I45" i="1"/>
  <c r="H45" i="1"/>
  <c r="L45" i="1" s="1"/>
  <c r="L44" i="1"/>
  <c r="L43" i="1"/>
  <c r="L42" i="1"/>
  <c r="K41" i="1"/>
  <c r="K52" i="1" s="1"/>
  <c r="J41" i="1"/>
  <c r="I41" i="1"/>
  <c r="I52" i="1" s="1"/>
  <c r="H41" i="1"/>
  <c r="L41" i="1" s="1"/>
  <c r="L40" i="1"/>
  <c r="L39" i="1"/>
  <c r="L38" i="1"/>
  <c r="H38" i="1"/>
  <c r="H47" i="1" s="1"/>
  <c r="L37" i="1"/>
  <c r="L34" i="1"/>
  <c r="L33" i="1"/>
  <c r="L32" i="1"/>
  <c r="K31" i="1"/>
  <c r="J31" i="1"/>
  <c r="I31" i="1"/>
  <c r="H31" i="1"/>
  <c r="L31" i="1" s="1"/>
  <c r="L30" i="1"/>
  <c r="L29" i="1"/>
  <c r="L28" i="1"/>
  <c r="H28" i="1"/>
  <c r="L27" i="1"/>
  <c r="K26" i="1"/>
  <c r="K35" i="1" s="1"/>
  <c r="J26" i="1"/>
  <c r="J35" i="1" s="1"/>
  <c r="I26" i="1"/>
  <c r="I35" i="1" s="1"/>
  <c r="H26" i="1"/>
  <c r="H35" i="1" s="1"/>
  <c r="L25" i="1"/>
  <c r="K24" i="1"/>
  <c r="J24" i="1"/>
  <c r="I24" i="1"/>
  <c r="H24" i="1"/>
  <c r="L24" i="1" s="1"/>
  <c r="L23" i="1"/>
  <c r="L22" i="1"/>
  <c r="L21" i="1"/>
  <c r="L20" i="1"/>
  <c r="K19" i="1"/>
  <c r="J19" i="1"/>
  <c r="I19" i="1"/>
  <c r="H19" i="1"/>
  <c r="L19" i="1" s="1"/>
  <c r="K17" i="1"/>
  <c r="J17" i="1"/>
  <c r="I17" i="1"/>
  <c r="L16" i="1"/>
  <c r="L15" i="1"/>
  <c r="L14" i="1"/>
  <c r="L13" i="1"/>
  <c r="L12" i="1"/>
  <c r="L11" i="1"/>
  <c r="L10" i="1"/>
  <c r="L9" i="1"/>
  <c r="L8" i="1"/>
  <c r="L7" i="1"/>
  <c r="G9" i="4"/>
  <c r="I70" i="4"/>
  <c r="H70" i="4"/>
  <c r="G70" i="4"/>
  <c r="J69" i="4"/>
  <c r="J68" i="4"/>
  <c r="J67" i="4"/>
  <c r="J66" i="4"/>
  <c r="J65" i="4"/>
  <c r="J64" i="4"/>
  <c r="J63" i="4"/>
  <c r="J62" i="4"/>
  <c r="J61" i="4"/>
  <c r="J60" i="4"/>
  <c r="I56" i="4"/>
  <c r="H56" i="4"/>
  <c r="G56" i="4"/>
  <c r="J55" i="4"/>
  <c r="J54" i="4"/>
  <c r="J53" i="4"/>
  <c r="J50" i="4"/>
  <c r="J49" i="4"/>
  <c r="J48" i="4"/>
  <c r="J47" i="4"/>
  <c r="G46" i="4"/>
  <c r="J46" i="4" s="1"/>
  <c r="J45" i="4"/>
  <c r="J44" i="4"/>
  <c r="I44" i="4"/>
  <c r="J43" i="4"/>
  <c r="J42" i="4"/>
  <c r="J41" i="4"/>
  <c r="I40" i="4"/>
  <c r="J40" i="4" s="1"/>
  <c r="G39" i="4"/>
  <c r="J39" i="4" s="1"/>
  <c r="J38" i="4"/>
  <c r="I37" i="4"/>
  <c r="H37" i="4"/>
  <c r="H51" i="4" s="1"/>
  <c r="G37" i="4"/>
  <c r="J36" i="4"/>
  <c r="J33" i="4"/>
  <c r="J32" i="4"/>
  <c r="J31" i="4"/>
  <c r="J30" i="4"/>
  <c r="I30" i="4"/>
  <c r="H30" i="4"/>
  <c r="H34" i="4" s="1"/>
  <c r="G30" i="4"/>
  <c r="J29" i="4"/>
  <c r="J28" i="4"/>
  <c r="J27" i="4"/>
  <c r="G27" i="4"/>
  <c r="J26" i="4"/>
  <c r="J25" i="4" s="1"/>
  <c r="I25" i="4"/>
  <c r="I34" i="4" s="1"/>
  <c r="H25" i="4"/>
  <c r="G25" i="4"/>
  <c r="G34" i="4" s="1"/>
  <c r="J24" i="4"/>
  <c r="J23" i="4"/>
  <c r="I23" i="4"/>
  <c r="H23" i="4"/>
  <c r="G23" i="4"/>
  <c r="J22" i="4"/>
  <c r="J21" i="4"/>
  <c r="J20" i="4"/>
  <c r="J19" i="4"/>
  <c r="J18" i="4"/>
  <c r="I18" i="4"/>
  <c r="H18" i="4"/>
  <c r="G18" i="4"/>
  <c r="I16" i="4"/>
  <c r="H16" i="4"/>
  <c r="J15" i="4"/>
  <c r="J14" i="4"/>
  <c r="J13" i="4"/>
  <c r="J12" i="4"/>
  <c r="J11" i="4"/>
  <c r="J10" i="4"/>
  <c r="J9" i="4"/>
  <c r="J8" i="4"/>
  <c r="J7" i="4"/>
  <c r="G6" i="4"/>
  <c r="I56" i="7" l="1"/>
  <c r="I70" i="7" s="1"/>
  <c r="K56" i="7"/>
  <c r="K70" i="7" s="1"/>
  <c r="L32" i="7"/>
  <c r="L49" i="7"/>
  <c r="L26" i="7"/>
  <c r="L42" i="7"/>
  <c r="H56" i="7"/>
  <c r="L17" i="1"/>
  <c r="L47" i="1"/>
  <c r="H52" i="1"/>
  <c r="H59" i="1" s="1"/>
  <c r="H73" i="1" s="1"/>
  <c r="I59" i="1"/>
  <c r="I73" i="1" s="1"/>
  <c r="K59" i="1"/>
  <c r="K73" i="1" s="1"/>
  <c r="L35" i="1"/>
  <c r="J59" i="1"/>
  <c r="J73" i="1" s="1"/>
  <c r="L52" i="1"/>
  <c r="L26" i="1"/>
  <c r="G16" i="4"/>
  <c r="H58" i="4"/>
  <c r="J34" i="4"/>
  <c r="H72" i="4"/>
  <c r="J37" i="4"/>
  <c r="G51" i="4"/>
  <c r="J51" i="4" s="1"/>
  <c r="I51" i="4"/>
  <c r="I58" i="4" s="1"/>
  <c r="I72" i="4" s="1"/>
  <c r="J56" i="4"/>
  <c r="J70" i="4"/>
  <c r="J6" i="4"/>
  <c r="J16" i="4" s="1"/>
  <c r="C59" i="1"/>
  <c r="H70" i="7" l="1"/>
  <c r="L70" i="7" s="1"/>
  <c r="L56" i="7"/>
  <c r="L59" i="1"/>
  <c r="L73" i="1" s="1"/>
  <c r="J58" i="4"/>
  <c r="G58" i="4"/>
  <c r="G72" i="4" s="1"/>
  <c r="J72" i="4"/>
  <c r="C6" i="4"/>
  <c r="C44" i="7" l="1"/>
  <c r="C47" i="1"/>
  <c r="E44" i="7"/>
  <c r="C38" i="7"/>
  <c r="C41" i="7"/>
  <c r="D37" i="4"/>
  <c r="C37" i="4"/>
  <c r="E47" i="1"/>
  <c r="C38" i="1"/>
  <c r="E49" i="7"/>
  <c r="C46" i="4"/>
  <c r="F44" i="4"/>
  <c r="F40" i="4"/>
  <c r="C39" i="4"/>
  <c r="C28" i="1" l="1"/>
  <c r="G28" i="1" s="1"/>
  <c r="G29" i="1"/>
  <c r="G30" i="1"/>
  <c r="F28" i="4"/>
  <c r="F29" i="4"/>
  <c r="C27" i="4"/>
  <c r="F27" i="4" s="1"/>
  <c r="F45" i="1" l="1"/>
  <c r="E45" i="1"/>
  <c r="D45" i="1"/>
  <c r="C45" i="1"/>
  <c r="F41" i="1"/>
  <c r="E41" i="1"/>
  <c r="D41" i="1"/>
  <c r="C41" i="1"/>
  <c r="E52" i="1"/>
  <c r="E59" i="1" s="1"/>
  <c r="G12" i="7"/>
  <c r="G13" i="7"/>
  <c r="G14" i="7"/>
  <c r="G15" i="7"/>
  <c r="G16" i="7"/>
  <c r="G38" i="1"/>
  <c r="G40" i="1"/>
  <c r="G49" i="1"/>
  <c r="F12" i="4"/>
  <c r="F13" i="4"/>
  <c r="F14" i="4"/>
  <c r="F15" i="4"/>
  <c r="D16" i="4"/>
  <c r="E16" i="4"/>
  <c r="C16" i="4"/>
  <c r="D17" i="1"/>
  <c r="E17" i="1"/>
  <c r="F17" i="1"/>
  <c r="C17" i="1"/>
  <c r="G13" i="1"/>
  <c r="G14" i="1"/>
  <c r="G15" i="1"/>
  <c r="G16" i="1"/>
  <c r="G69" i="7"/>
  <c r="F68" i="7"/>
  <c r="E68" i="7"/>
  <c r="D68" i="7"/>
  <c r="C68" i="7"/>
  <c r="G67" i="7"/>
  <c r="G66" i="7"/>
  <c r="G65" i="7"/>
  <c r="G64" i="7"/>
  <c r="G63" i="7"/>
  <c r="G62" i="7"/>
  <c r="G61" i="7"/>
  <c r="G60" i="7"/>
  <c r="G59" i="7"/>
  <c r="G58" i="7"/>
  <c r="F54" i="7"/>
  <c r="E54" i="7"/>
  <c r="D54" i="7"/>
  <c r="C54" i="7"/>
  <c r="G54" i="7"/>
  <c r="G53" i="7"/>
  <c r="G52" i="7"/>
  <c r="G51" i="7"/>
  <c r="G48" i="7"/>
  <c r="G47" i="7"/>
  <c r="G46" i="7"/>
  <c r="G45" i="7"/>
  <c r="G44" i="7"/>
  <c r="G43" i="7"/>
  <c r="F42" i="7"/>
  <c r="F49" i="7" s="1"/>
  <c r="D42" i="7"/>
  <c r="G42" i="7"/>
  <c r="G41" i="7"/>
  <c r="G40" i="7"/>
  <c r="G39" i="7"/>
  <c r="G38" i="7"/>
  <c r="G37" i="7"/>
  <c r="G36" i="7"/>
  <c r="D49" i="7"/>
  <c r="D56" i="7" s="1"/>
  <c r="D70" i="7" s="1"/>
  <c r="C49" i="7"/>
  <c r="G34" i="7"/>
  <c r="G31" i="7"/>
  <c r="G30" i="7"/>
  <c r="G29" i="7"/>
  <c r="F28" i="7"/>
  <c r="E28" i="7"/>
  <c r="D28" i="7"/>
  <c r="C28" i="7"/>
  <c r="G28" i="7" s="1"/>
  <c r="G27" i="7"/>
  <c r="F26" i="7"/>
  <c r="E26" i="7"/>
  <c r="D26" i="7"/>
  <c r="C26" i="7"/>
  <c r="G25" i="7"/>
  <c r="F24" i="7"/>
  <c r="E24" i="7"/>
  <c r="D24" i="7"/>
  <c r="C24" i="7"/>
  <c r="G24" i="7"/>
  <c r="G23" i="7"/>
  <c r="G22" i="7"/>
  <c r="G21" i="7"/>
  <c r="G20" i="7"/>
  <c r="F19" i="7"/>
  <c r="E19" i="7"/>
  <c r="D19" i="7"/>
  <c r="C19" i="7"/>
  <c r="G19" i="7" s="1"/>
  <c r="F17" i="7"/>
  <c r="E17" i="7"/>
  <c r="D17" i="7"/>
  <c r="C17" i="7"/>
  <c r="G11" i="7"/>
  <c r="G10" i="7"/>
  <c r="G9" i="7"/>
  <c r="G8" i="7"/>
  <c r="G7" i="7"/>
  <c r="G8" i="1"/>
  <c r="G9" i="1"/>
  <c r="G10" i="1"/>
  <c r="G11" i="1"/>
  <c r="G12" i="1"/>
  <c r="G20" i="1"/>
  <c r="G21" i="1"/>
  <c r="G22" i="1"/>
  <c r="G23" i="1"/>
  <c r="G25" i="1"/>
  <c r="G27" i="1"/>
  <c r="G32" i="1"/>
  <c r="G33" i="1"/>
  <c r="G34" i="1"/>
  <c r="G37" i="1"/>
  <c r="G39" i="1"/>
  <c r="G42" i="1"/>
  <c r="G43" i="1"/>
  <c r="G44" i="1"/>
  <c r="G46" i="1"/>
  <c r="G48" i="1"/>
  <c r="G50" i="1"/>
  <c r="G51" i="1"/>
  <c r="G54" i="1"/>
  <c r="G55" i="1"/>
  <c r="G56" i="1"/>
  <c r="G58" i="1"/>
  <c r="G61" i="1"/>
  <c r="G62" i="1"/>
  <c r="G63" i="1"/>
  <c r="G64" i="1"/>
  <c r="G65" i="1"/>
  <c r="G66" i="1"/>
  <c r="G67" i="1"/>
  <c r="G68" i="1"/>
  <c r="G69" i="1"/>
  <c r="G70" i="1"/>
  <c r="G7" i="1"/>
  <c r="C24" i="1"/>
  <c r="C71" i="1"/>
  <c r="E71" i="1"/>
  <c r="F71" i="1"/>
  <c r="D71" i="1"/>
  <c r="D73" i="1" s="1"/>
  <c r="F57" i="1"/>
  <c r="E57" i="1"/>
  <c r="F31" i="1"/>
  <c r="E31" i="1"/>
  <c r="F26" i="1"/>
  <c r="E26" i="1"/>
  <c r="F24" i="1"/>
  <c r="E24" i="1"/>
  <c r="F19" i="1"/>
  <c r="E19" i="1"/>
  <c r="E37" i="4"/>
  <c r="E51" i="4" s="1"/>
  <c r="E58" i="4" s="1"/>
  <c r="E72" i="4" s="1"/>
  <c r="E40" i="4"/>
  <c r="E44" i="4"/>
  <c r="D56" i="4"/>
  <c r="E56" i="4"/>
  <c r="C56" i="4"/>
  <c r="D70" i="4"/>
  <c r="E70" i="4"/>
  <c r="C70" i="4"/>
  <c r="F69" i="4"/>
  <c r="F68" i="4"/>
  <c r="F67" i="4"/>
  <c r="F66" i="4"/>
  <c r="F65" i="4"/>
  <c r="F64" i="4"/>
  <c r="F63" i="4"/>
  <c r="F62" i="4"/>
  <c r="F61" i="4"/>
  <c r="F60" i="4"/>
  <c r="F56" i="4"/>
  <c r="F55" i="4"/>
  <c r="F54" i="4"/>
  <c r="F53" i="4"/>
  <c r="F50" i="4"/>
  <c r="F49" i="4"/>
  <c r="F48" i="4"/>
  <c r="F47" i="4"/>
  <c r="F46" i="4"/>
  <c r="F45" i="4"/>
  <c r="F43" i="4"/>
  <c r="F42" i="4"/>
  <c r="F41" i="4"/>
  <c r="F39" i="4"/>
  <c r="F38" i="4"/>
  <c r="F37" i="4"/>
  <c r="F36" i="4"/>
  <c r="F31" i="4"/>
  <c r="F33" i="4"/>
  <c r="F32" i="4"/>
  <c r="F26" i="4"/>
  <c r="F25" i="4"/>
  <c r="F24" i="4"/>
  <c r="F23" i="4" s="1"/>
  <c r="F20" i="4"/>
  <c r="F21" i="4"/>
  <c r="F22" i="4"/>
  <c r="F19" i="4"/>
  <c r="D30" i="4"/>
  <c r="E30" i="4"/>
  <c r="C30" i="4"/>
  <c r="D25" i="4"/>
  <c r="E25" i="4"/>
  <c r="C25" i="4"/>
  <c r="D23" i="4"/>
  <c r="E23" i="4"/>
  <c r="C23" i="4"/>
  <c r="D18" i="4"/>
  <c r="E18" i="4"/>
  <c r="C18" i="4"/>
  <c r="F7" i="4"/>
  <c r="F8" i="4"/>
  <c r="F9" i="4"/>
  <c r="F10" i="4"/>
  <c r="F11" i="4"/>
  <c r="F6" i="4"/>
  <c r="D57" i="1"/>
  <c r="C57" i="1"/>
  <c r="G41" i="1"/>
  <c r="G45" i="1"/>
  <c r="D31" i="1"/>
  <c r="C31" i="1"/>
  <c r="D26" i="1"/>
  <c r="C26" i="1"/>
  <c r="D24" i="1"/>
  <c r="G24" i="1" s="1"/>
  <c r="D19" i="1"/>
  <c r="C19" i="1"/>
  <c r="C35" i="1" s="1"/>
  <c r="G68" i="7"/>
  <c r="C32" i="7"/>
  <c r="G32" i="7" s="1"/>
  <c r="E32" i="7"/>
  <c r="E56" i="7" s="1"/>
  <c r="E70" i="7" s="1"/>
  <c r="D32" i="7"/>
  <c r="F32" i="7"/>
  <c r="G17" i="7"/>
  <c r="G57" i="1"/>
  <c r="D51" i="4"/>
  <c r="D58" i="4" s="1"/>
  <c r="D72" i="4" s="1"/>
  <c r="F70" i="4"/>
  <c r="E34" i="4"/>
  <c r="D34" i="4"/>
  <c r="F30" i="4"/>
  <c r="D52" i="1"/>
  <c r="F52" i="1"/>
  <c r="G19" i="1"/>
  <c r="E35" i="1"/>
  <c r="F35" i="1"/>
  <c r="F59" i="1" s="1"/>
  <c r="G31" i="1"/>
  <c r="G26" i="7"/>
  <c r="C56" i="7"/>
  <c r="C70" i="7" s="1"/>
  <c r="G35" i="7"/>
  <c r="C51" i="4"/>
  <c r="D35" i="1"/>
  <c r="D59" i="1"/>
  <c r="G49" i="7" l="1"/>
  <c r="F51" i="4"/>
  <c r="F73" i="1"/>
  <c r="G71" i="1"/>
  <c r="F16" i="4"/>
  <c r="E73" i="1"/>
  <c r="C34" i="4"/>
  <c r="F18" i="4"/>
  <c r="C52" i="1"/>
  <c r="C73" i="1" s="1"/>
  <c r="G47" i="1"/>
  <c r="G17" i="1"/>
  <c r="F56" i="7"/>
  <c r="F70" i="7" s="1"/>
  <c r="G70" i="7" s="1"/>
  <c r="G35" i="1"/>
  <c r="G52" i="1"/>
  <c r="G26" i="1"/>
  <c r="G56" i="7" l="1"/>
  <c r="G59" i="1"/>
  <c r="G73" i="1" s="1"/>
  <c r="C58" i="4"/>
  <c r="C72" i="4" s="1"/>
  <c r="F34" i="4"/>
  <c r="F58" i="4" s="1"/>
  <c r="F72" i="4" s="1"/>
</calcChain>
</file>

<file path=xl/sharedStrings.xml><?xml version="1.0" encoding="utf-8"?>
<sst xmlns="http://schemas.openxmlformats.org/spreadsheetml/2006/main" count="410" uniqueCount="149">
  <si>
    <t>Megnevezés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</si>
  <si>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</si>
  <si>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</si>
  <si>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</si>
  <si>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</si>
  <si>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</si>
  <si>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</si>
  <si>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</si>
  <si>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</si>
  <si>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</si>
  <si>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</si>
  <si>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</si>
  <si>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</si>
  <si>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</si>
  <si>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</si>
  <si>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</si>
  <si>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</si>
  <si>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</si>
  <si>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</si>
  <si>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</si>
  <si>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</si>
  <si>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</si>
  <si>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</si>
  <si>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</si>
  <si>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</si>
  <si>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</si>
  <si>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</si>
  <si>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</si>
  <si>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</si>
  <si>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</si>
  <si>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</si>
  <si>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</si>
  <si>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</si>
  <si>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</si>
  <si>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</si>
  <si>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</si>
  <si>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</si>
  <si>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</si>
  <si>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</si>
  <si>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</si>
  <si>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</si>
  <si>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</si>
  <si>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</si>
  <si>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</si>
  <si>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</si>
  <si>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</si>
  <si>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</si>
  <si>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</si>
  <si>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</si>
  <si>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</si>
  <si>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</si>
  <si>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</si>
  <si>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</si>
  <si>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</si>
  <si>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</si>
  <si>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</si>
  <si>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</si>
  <si>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</si>
  <si>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</si>
  <si>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</si>
  <si>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</si>
  <si>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</si>
  <si>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</si>
  <si>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</si>
  <si>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</si>
  <si>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</si>
  <si>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</si>
  <si>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</si>
  <si>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</si>
  <si>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</si>
  <si>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</si>
  <si>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garancia és kez.váll.szárm.megt.áht.kív.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</si>
  <si>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</si>
  <si>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</si>
  <si>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</si>
  <si>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</si>
  <si>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</si>
  <si>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</si>
  <si>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</si>
  <si>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</si>
  <si>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</si>
  <si>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</si>
  <si>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</si>
  <si>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</si>
  <si>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</si>
  <si>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</si>
  <si>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</si>
  <si>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</si>
  <si>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</si>
  <si>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</si>
  <si>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</si>
  <si>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</si>
  <si>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</si>
  <si>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</si>
  <si>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bevételek mindösszesen</t>
  </si>
  <si>
    <t xml:space="preserve">    B404131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</si>
  <si>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</si>
  <si>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</si>
  <si>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</si>
  <si>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</si>
  <si>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</si>
  <si>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</si>
  <si>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</si>
  <si>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</si>
  <si>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</si>
  <si>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</si>
  <si>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Kötelező feladatok</t>
  </si>
  <si>
    <t>Működési kv-i bevételek összesen (B1+B3+B4+B6)</t>
  </si>
  <si>
    <t>Adóssághoz nem kapcs.szárm.ügyletek bev.</t>
  </si>
  <si>
    <t>Települési önkorm.-ok egyes köznev.-i fel.tám.</t>
  </si>
  <si>
    <t>M.célú visszatérítendő t.,kölcs.,visszatér.áht.k.</t>
  </si>
  <si>
    <t>Ebből:                      - Építményadó</t>
  </si>
  <si>
    <t>Ebből:          - Önkorm-okat megillető helyi bírság</t>
  </si>
  <si>
    <t>Önként váll.felad.</t>
  </si>
  <si>
    <t>Állami feladatok</t>
  </si>
  <si>
    <t>Ebből:       - Helyi önk.-okat megillető gépjárműadó</t>
  </si>
  <si>
    <t>Ebből:                   - Építményadó</t>
  </si>
  <si>
    <t xml:space="preserve">                               - Telekadó</t>
  </si>
  <si>
    <t xml:space="preserve">                               - Idegenforgalmi adó</t>
  </si>
  <si>
    <t xml:space="preserve">                               - Magánszem.kommunális adója</t>
  </si>
  <si>
    <t>Kötelező feladat</t>
  </si>
  <si>
    <t>Óvoda</t>
  </si>
  <si>
    <t>Műv.Ház</t>
  </si>
  <si>
    <t>Polg.    Hivatal</t>
  </si>
  <si>
    <t>Önkormány- zat</t>
  </si>
  <si>
    <t>Önként vállalt feladat</t>
  </si>
  <si>
    <t>B13</t>
  </si>
  <si>
    <t>M.célú garancia és kez.váll.szárm.megt.áht.bel.</t>
  </si>
  <si>
    <t>B14</t>
  </si>
  <si>
    <t>B15</t>
  </si>
  <si>
    <t>B16</t>
  </si>
  <si>
    <t>Egyéb műk.c.támogatások bevétele áht.belülről</t>
  </si>
  <si>
    <t>M.célú visszatérítendő t.kölcs.,visszatér.áht.b.</t>
  </si>
  <si>
    <t>M.célú visszatérítendő tám., k.igénybev.áht.b.</t>
  </si>
  <si>
    <t>B355</t>
  </si>
  <si>
    <t>Egyéb áruhasználati és szolgáltatási adó</t>
  </si>
  <si>
    <t>B355115</t>
  </si>
  <si>
    <t>Talajterhelési díj</t>
  </si>
  <si>
    <t>B355121</t>
  </si>
  <si>
    <t>Idegenforgalmi adó (tartózkodás utáni)</t>
  </si>
  <si>
    <t>Pilisborosjenő Község Önkormányzatának 2017. évi működési bevételeinek előirányzatai feladatonként</t>
  </si>
  <si>
    <t>Pilisborosjenő Község Önkormányzatának 2017. évi működési bevételek előirányzatai intézményenként</t>
  </si>
  <si>
    <t>3. sz.melléklet</t>
  </si>
  <si>
    <t xml:space="preserve">  </t>
  </si>
  <si>
    <t>2017. évi eredeti előirányzat</t>
  </si>
  <si>
    <t>2017. évi módosított előirányzat</t>
  </si>
  <si>
    <t>Pilisborosjenő, 2017. június 29.</t>
  </si>
  <si>
    <t>3.1. sz.melléklet</t>
  </si>
  <si>
    <t>3.2. 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</si>
</sst>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0" fontId="1" fillId="0" borderId="6" xfId="0" applyFont="1" applyBorder="1"/>
    <xf numFmtId="0" fontId="0" fillId="0" borderId="10" xfId="0" applyBorder="1"/>
    <xf numFmtId="0" fontId="0" fillId="0" borderId="11" xfId="0" applyBorder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9" xfId="0" applyFont="1" applyBorder="1"/>
    <xf numFmtId="0" fontId="5" fillId="0" borderId="8" xfId="0" applyFont="1" applyBorder="1"/>
    <xf numFmtId="0" fontId="0" fillId="0" borderId="14" xfId="0" applyBorder="1"/>
    <xf numFmtId="0" fontId="0" fillId="0" borderId="15" xfId="0" applyBorder="1"/>
    <xf numFmtId="0" fontId="1" fillId="0" borderId="0" xfId="0" applyFont="1"/>
    <xf numFmtId="0" fontId="1" fillId="0" borderId="0" xfId="0" applyFont="1" applyAlignment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0" fillId="0" borderId="4" xfId="0" applyNumberFormat="1" applyBorder="1"/>
    <xf numFmtId="3" fontId="0" fillId="0" borderId="12" xfId="0" applyNumberFormat="1" applyBorder="1"/>
    <xf numFmtId="3" fontId="0" fillId="0" borderId="1" xfId="0" applyNumberFormat="1" applyBorder="1"/>
    <xf numFmtId="3" fontId="0" fillId="0" borderId="17" xfId="0" applyNumberFormat="1" applyBorder="1"/>
    <xf numFmtId="3" fontId="0" fillId="0" borderId="9" xfId="0" applyNumberFormat="1" applyBorder="1"/>
    <xf numFmtId="3" fontId="0" fillId="0" borderId="18" xfId="0" applyNumberFormat="1" applyBorder="1"/>
    <xf numFmtId="3" fontId="1" fillId="0" borderId="6" xfId="0" applyNumberFormat="1" applyFont="1" applyBorder="1"/>
    <xf numFmtId="3" fontId="1" fillId="0" borderId="16" xfId="0" applyNumberFormat="1" applyFont="1" applyBorder="1"/>
    <xf numFmtId="3" fontId="0" fillId="0" borderId="11" xfId="0" applyNumberFormat="1" applyBorder="1"/>
    <xf numFmtId="3" fontId="0" fillId="0" borderId="13" xfId="0" applyNumberFormat="1" applyBorder="1"/>
    <xf numFmtId="3" fontId="4" fillId="0" borderId="6" xfId="0" applyNumberFormat="1" applyFont="1" applyBorder="1"/>
    <xf numFmtId="3" fontId="4" fillId="0" borderId="16" xfId="0" applyNumberFormat="1" applyFon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7" xfId="0" applyNumberFormat="1" applyBorder="1"/>
    <xf numFmtId="3" fontId="0" fillId="0" borderId="15" xfId="0" applyNumberFormat="1" applyBorder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5" xfId="0" applyFill="1" applyBorder="1"/>
    <xf numFmtId="3" fontId="0" fillId="0" borderId="15" xfId="0" applyNumberFormat="1" applyFill="1" applyBorder="1"/>
    <xf numFmtId="3" fontId="0" fillId="0" borderId="19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20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9" xfId="0" applyNumberFormat="1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0" fontId="1" fillId="0" borderId="5" xfId="0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0" fillId="0" borderId="7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2" xfId="0" applyNumberFormat="1" applyFill="1" applyBorder="1"/>
    <xf numFmtId="3" fontId="0" fillId="0" borderId="17" xfId="0" applyNumberFormat="1" applyFill="1" applyBorder="1"/>
    <xf numFmtId="0" fontId="5" fillId="0" borderId="2" xfId="0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7" xfId="0" applyNumberFormat="1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3" fontId="5" fillId="0" borderId="9" xfId="0" applyNumberFormat="1" applyFont="1" applyFill="1" applyBorder="1"/>
    <xf numFmtId="3" fontId="1" fillId="0" borderId="16" xfId="0" applyNumberFormat="1" applyFont="1" applyFill="1" applyBorder="1"/>
    <xf numFmtId="0" fontId="5" fillId="0" borderId="1" xfId="0" applyFont="1" applyFill="1" applyBorder="1" applyAlignment="1">
      <alignment wrapText="1"/>
    </xf>
    <xf numFmtId="0" fontId="0" fillId="0" borderId="10" xfId="0" applyFill="1" applyBorder="1"/>
    <xf numFmtId="0" fontId="0" fillId="0" borderId="11" xfId="0" applyFill="1" applyBorder="1"/>
    <xf numFmtId="3" fontId="0" fillId="0" borderId="11" xfId="0" applyNumberFormat="1" applyFill="1" applyBorder="1"/>
    <xf numFmtId="3" fontId="0" fillId="0" borderId="13" xfId="0" applyNumberFormat="1" applyFill="1" applyBorder="1"/>
    <xf numFmtId="3" fontId="4" fillId="0" borderId="6" xfId="0" applyNumberFormat="1" applyFont="1" applyFill="1" applyBorder="1"/>
    <xf numFmtId="3" fontId="4" fillId="0" borderId="16" xfId="0" applyNumberFormat="1" applyFont="1" applyFill="1" applyBorder="1"/>
    <xf numFmtId="0" fontId="0" fillId="0" borderId="24" xfId="0" applyFill="1" applyBorder="1"/>
    <xf numFmtId="0" fontId="0" fillId="0" borderId="25" xfId="0" applyFill="1" applyBorder="1"/>
    <xf numFmtId="3" fontId="0" fillId="0" borderId="26" xfId="0" applyNumberFormat="1" applyBorder="1"/>
    <xf numFmtId="3" fontId="1" fillId="0" borderId="7" xfId="0" applyNumberFormat="1" applyFont="1" applyBorder="1"/>
    <xf numFmtId="3" fontId="4" fillId="0" borderId="7" xfId="0" applyNumberFormat="1" applyFont="1" applyBorder="1"/>
    <xf numFmtId="3" fontId="2" fillId="0" borderId="16" xfId="0" applyNumberFormat="1" applyFont="1" applyFill="1" applyBorder="1" applyAlignment="1">
      <alignment horizontal="center" vertical="center" wrapText="1"/>
    </xf>
    <xf numFmtId="3" fontId="0" fillId="0" borderId="26" xfId="0" applyNumberFormat="1" applyFill="1" applyBorder="1"/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3" fontId="0" fillId="0" borderId="27" xfId="0" applyNumberFormat="1" applyFill="1" applyBorder="1"/>
    <xf numFmtId="3" fontId="1" fillId="0" borderId="28" xfId="0" applyNumberFormat="1" applyFont="1" applyFill="1" applyBorder="1"/>
    <xf numFmtId="3" fontId="1" fillId="0" borderId="7" xfId="0" applyNumberFormat="1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3" fontId="0" fillId="0" borderId="12" xfId="0" applyNumberFormat="1" applyFont="1" applyFill="1" applyBorder="1"/>
    <xf numFmtId="3" fontId="1" fillId="0" borderId="21" xfId="0" applyNumberFormat="1" applyFont="1" applyFill="1" applyBorder="1"/>
    <xf numFmtId="3" fontId="4" fillId="0" borderId="7" xfId="0" applyNumberFormat="1" applyFont="1" applyFill="1" applyBorder="1"/>
    <xf numFmtId="3" fontId="1" fillId="0" borderId="0" xfId="0" applyNumberFormat="1" applyFont="1" applyFill="1"/>
    <xf numFmtId="0" fontId="0" fillId="0" borderId="0" xfId="0" applyFill="1" applyBorder="1"/>
    <xf numFmtId="0" fontId="6" fillId="0" borderId="2" xfId="0" applyFont="1" applyFill="1" applyBorder="1"/>
    <xf numFmtId="0" fontId="6" fillId="0" borderId="1" xfId="0" applyFont="1" applyFill="1" applyBorder="1"/>
    <xf numFmtId="3" fontId="6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7" fillId="0" borderId="30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3" fontId="8" fillId="0" borderId="30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8" fillId="0" borderId="3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zoomScaleNormal="100" workbookViewId="0">
      <selection activeCell="A24" sqref="A24"/>
    </sheetView>
  </sheetViews>
  <sheetFormatPr defaultRowHeight="15" x14ac:dyDescent="0.25"/>
  <cols>
    <col min="1" max="1" width="9.85546875" style="42" customWidth="1"/>
    <col min="2" max="2" width="45" style="42" customWidth="1"/>
    <col min="3" max="5" width="11" style="43" customWidth="1"/>
    <col min="6" max="6" width="11" style="103" customWidth="1"/>
    <col min="7" max="9" width="11" style="43" customWidth="1"/>
    <col min="10" max="10" width="11" style="103" customWidth="1"/>
    <col min="11" max="17" width="11.7109375" customWidth="1"/>
    <col min="18" max="18" width="11.85546875" customWidth="1"/>
  </cols>
  <sheetData>
    <row r="1" spans="1:18" x14ac:dyDescent="0.25">
      <c r="F1" s="44"/>
      <c r="J1" s="44" t="s">
        <v>142</v>
      </c>
    </row>
    <row r="2" spans="1:18" x14ac:dyDescent="0.25">
      <c r="A2" s="120" t="s">
        <v>140</v>
      </c>
      <c r="B2" s="120"/>
      <c r="C2" s="120"/>
      <c r="D2" s="120"/>
      <c r="E2" s="120"/>
      <c r="F2" s="120"/>
      <c r="G2" s="120"/>
      <c r="H2" s="120"/>
      <c r="I2" s="120"/>
      <c r="J2" s="120"/>
      <c r="K2" s="19"/>
      <c r="L2" s="19"/>
      <c r="M2" s="19"/>
      <c r="N2" s="19"/>
      <c r="O2" s="19"/>
      <c r="P2" s="19"/>
      <c r="Q2" s="19"/>
      <c r="R2" s="19"/>
    </row>
    <row r="3" spans="1:18" ht="15.75" thickBot="1" x14ac:dyDescent="0.3">
      <c r="A3" s="108"/>
      <c r="B3" s="108"/>
      <c r="C3" s="108"/>
      <c r="D3" s="108"/>
      <c r="E3" s="108"/>
      <c r="F3" s="108"/>
      <c r="G3" s="19"/>
      <c r="H3" s="19"/>
      <c r="I3" s="19"/>
      <c r="J3" s="44" t="s">
        <v>105</v>
      </c>
      <c r="K3" s="19"/>
      <c r="L3" s="19"/>
      <c r="M3" s="19"/>
      <c r="N3" s="19"/>
      <c r="O3" s="19"/>
      <c r="P3" s="19"/>
      <c r="Q3" s="19"/>
      <c r="R3" s="19"/>
    </row>
    <row r="4" spans="1:18" ht="15.75" thickBot="1" x14ac:dyDescent="0.3">
      <c r="A4" s="118" t="s">
        <v>2</v>
      </c>
      <c r="B4" s="116" t="s">
        <v>0</v>
      </c>
      <c r="C4" s="121" t="s">
        <v>144</v>
      </c>
      <c r="D4" s="122"/>
      <c r="E4" s="122"/>
      <c r="F4" s="122"/>
      <c r="G4" s="121" t="s">
        <v>145</v>
      </c>
      <c r="H4" s="122"/>
      <c r="I4" s="122"/>
      <c r="J4" s="123"/>
    </row>
    <row r="5" spans="1:18" ht="35.25" customHeight="1" thickBot="1" x14ac:dyDescent="0.3">
      <c r="A5" s="119"/>
      <c r="B5" s="117"/>
      <c r="C5" s="110" t="s">
        <v>106</v>
      </c>
      <c r="D5" s="46" t="s">
        <v>113</v>
      </c>
      <c r="E5" s="91" t="s">
        <v>114</v>
      </c>
      <c r="F5" s="47" t="s">
        <v>1</v>
      </c>
      <c r="G5" s="46" t="s">
        <v>106</v>
      </c>
      <c r="H5" s="46" t="s">
        <v>113</v>
      </c>
      <c r="I5" s="91" t="s">
        <v>114</v>
      </c>
      <c r="J5" s="47" t="s">
        <v>1</v>
      </c>
    </row>
    <row r="6" spans="1:18" x14ac:dyDescent="0.25">
      <c r="A6" s="48" t="s">
        <v>3</v>
      </c>
      <c r="B6" s="49" t="s">
        <v>4</v>
      </c>
      <c r="C6" s="50">
        <f>68056+124</f>
        <v>68180</v>
      </c>
      <c r="D6" s="92">
        <v>0</v>
      </c>
      <c r="E6" s="92">
        <v>0</v>
      </c>
      <c r="F6" s="93">
        <f>SUM(C6:E6)</f>
        <v>68180</v>
      </c>
      <c r="G6" s="50">
        <f>68056+124</f>
        <v>68180</v>
      </c>
      <c r="H6" s="92">
        <v>0</v>
      </c>
      <c r="I6" s="92">
        <v>0</v>
      </c>
      <c r="J6" s="93">
        <f>SUM(G6:I6)</f>
        <v>68180</v>
      </c>
    </row>
    <row r="7" spans="1:18" x14ac:dyDescent="0.25">
      <c r="A7" s="52" t="s">
        <v>5</v>
      </c>
      <c r="B7" s="53" t="s">
        <v>6</v>
      </c>
      <c r="C7" s="54">
        <v>77786</v>
      </c>
      <c r="D7" s="69">
        <v>0</v>
      </c>
      <c r="E7" s="69">
        <v>0</v>
      </c>
      <c r="F7" s="94">
        <f t="shared" ref="F7:F15" si="0">SUM(C7:E7)</f>
        <v>77786</v>
      </c>
      <c r="G7" s="54">
        <v>77786</v>
      </c>
      <c r="H7" s="69">
        <v>0</v>
      </c>
      <c r="I7" s="69">
        <v>0</v>
      </c>
      <c r="J7" s="94">
        <f t="shared" ref="J7:J15" si="1">SUM(G7:I7)</f>
        <v>77786</v>
      </c>
    </row>
    <row r="8" spans="1:18" x14ac:dyDescent="0.25">
      <c r="A8" s="52" t="s">
        <v>7</v>
      </c>
      <c r="B8" s="53" t="s">
        <v>8</v>
      </c>
      <c r="C8" s="54">
        <v>52510</v>
      </c>
      <c r="D8" s="69">
        <v>0</v>
      </c>
      <c r="E8" s="69">
        <v>0</v>
      </c>
      <c r="F8" s="94">
        <f t="shared" si="0"/>
        <v>52510</v>
      </c>
      <c r="G8" s="54">
        <v>52510</v>
      </c>
      <c r="H8" s="69">
        <v>0</v>
      </c>
      <c r="I8" s="69">
        <v>0</v>
      </c>
      <c r="J8" s="94">
        <f t="shared" si="1"/>
        <v>52510</v>
      </c>
    </row>
    <row r="9" spans="1:18" x14ac:dyDescent="0.25">
      <c r="A9" s="52" t="s">
        <v>9</v>
      </c>
      <c r="B9" s="53" t="s">
        <v>10</v>
      </c>
      <c r="C9" s="54">
        <v>4246</v>
      </c>
      <c r="D9" s="69">
        <v>0</v>
      </c>
      <c r="E9" s="69">
        <v>0</v>
      </c>
      <c r="F9" s="94">
        <f t="shared" si="0"/>
        <v>4246</v>
      </c>
      <c r="G9" s="54">
        <f>4246+287</f>
        <v>4533</v>
      </c>
      <c r="H9" s="69">
        <v>0</v>
      </c>
      <c r="I9" s="69">
        <v>0</v>
      </c>
      <c r="J9" s="94">
        <f t="shared" si="1"/>
        <v>4533</v>
      </c>
    </row>
    <row r="10" spans="1:18" x14ac:dyDescent="0.25">
      <c r="A10" s="52" t="s">
        <v>11</v>
      </c>
      <c r="B10" s="53" t="s">
        <v>12</v>
      </c>
      <c r="C10" s="54">
        <v>0</v>
      </c>
      <c r="D10" s="69">
        <v>0</v>
      </c>
      <c r="E10" s="69">
        <v>0</v>
      </c>
      <c r="F10" s="94">
        <f t="shared" si="0"/>
        <v>0</v>
      </c>
      <c r="G10" s="54">
        <v>406</v>
      </c>
      <c r="H10" s="69">
        <v>0</v>
      </c>
      <c r="I10" s="69">
        <v>0</v>
      </c>
      <c r="J10" s="94">
        <f t="shared" si="1"/>
        <v>406</v>
      </c>
    </row>
    <row r="11" spans="1:18" x14ac:dyDescent="0.25">
      <c r="A11" s="56" t="s">
        <v>13</v>
      </c>
      <c r="B11" s="57" t="s">
        <v>14</v>
      </c>
      <c r="C11" s="58">
        <v>0</v>
      </c>
      <c r="D11" s="69">
        <v>0</v>
      </c>
      <c r="E11" s="69">
        <v>0</v>
      </c>
      <c r="F11" s="94">
        <f t="shared" si="0"/>
        <v>0</v>
      </c>
      <c r="G11" s="58">
        <v>0</v>
      </c>
      <c r="H11" s="69">
        <v>0</v>
      </c>
      <c r="I11" s="69">
        <v>0</v>
      </c>
      <c r="J11" s="94">
        <f t="shared" si="1"/>
        <v>0</v>
      </c>
    </row>
    <row r="12" spans="1:18" x14ac:dyDescent="0.25">
      <c r="A12" s="52" t="s">
        <v>126</v>
      </c>
      <c r="B12" s="53" t="s">
        <v>127</v>
      </c>
      <c r="C12" s="54">
        <v>0</v>
      </c>
      <c r="D12" s="69">
        <v>0</v>
      </c>
      <c r="E12" s="70">
        <v>0</v>
      </c>
      <c r="F12" s="94">
        <f t="shared" si="0"/>
        <v>0</v>
      </c>
      <c r="G12" s="54">
        <v>0</v>
      </c>
      <c r="H12" s="69">
        <v>0</v>
      </c>
      <c r="I12" s="70">
        <v>0</v>
      </c>
      <c r="J12" s="94">
        <f t="shared" si="1"/>
        <v>0</v>
      </c>
    </row>
    <row r="13" spans="1:18" x14ac:dyDescent="0.25">
      <c r="A13" s="52" t="s">
        <v>128</v>
      </c>
      <c r="B13" s="53" t="s">
        <v>132</v>
      </c>
      <c r="C13" s="54">
        <v>0</v>
      </c>
      <c r="D13" s="69">
        <v>0</v>
      </c>
      <c r="E13" s="70">
        <v>0</v>
      </c>
      <c r="F13" s="94">
        <f t="shared" si="0"/>
        <v>0</v>
      </c>
      <c r="G13" s="54">
        <v>0</v>
      </c>
      <c r="H13" s="69">
        <v>0</v>
      </c>
      <c r="I13" s="70">
        <v>0</v>
      </c>
      <c r="J13" s="94">
        <f t="shared" si="1"/>
        <v>0</v>
      </c>
    </row>
    <row r="14" spans="1:18" x14ac:dyDescent="0.25">
      <c r="A14" s="52" t="s">
        <v>129</v>
      </c>
      <c r="B14" s="53" t="s">
        <v>133</v>
      </c>
      <c r="C14" s="54">
        <v>0</v>
      </c>
      <c r="D14" s="69">
        <v>0</v>
      </c>
      <c r="E14" s="70">
        <v>0</v>
      </c>
      <c r="F14" s="94">
        <f t="shared" si="0"/>
        <v>0</v>
      </c>
      <c r="G14" s="54">
        <v>0</v>
      </c>
      <c r="H14" s="69">
        <v>0</v>
      </c>
      <c r="I14" s="70">
        <v>0</v>
      </c>
      <c r="J14" s="94">
        <f t="shared" si="1"/>
        <v>0</v>
      </c>
    </row>
    <row r="15" spans="1:18" ht="15.75" thickBot="1" x14ac:dyDescent="0.3">
      <c r="A15" s="86" t="s">
        <v>130</v>
      </c>
      <c r="B15" s="87" t="s">
        <v>131</v>
      </c>
      <c r="C15" s="58">
        <v>11520</v>
      </c>
      <c r="D15" s="69">
        <v>0</v>
      </c>
      <c r="E15" s="95">
        <v>0</v>
      </c>
      <c r="F15" s="96">
        <f t="shared" si="0"/>
        <v>11520</v>
      </c>
      <c r="G15" s="58">
        <v>11520</v>
      </c>
      <c r="H15" s="69">
        <v>0</v>
      </c>
      <c r="I15" s="95">
        <v>0</v>
      </c>
      <c r="J15" s="96">
        <f t="shared" si="1"/>
        <v>11520</v>
      </c>
    </row>
    <row r="16" spans="1:18" ht="15.75" thickBot="1" x14ac:dyDescent="0.3">
      <c r="A16" s="62" t="s">
        <v>15</v>
      </c>
      <c r="B16" s="63" t="s">
        <v>16</v>
      </c>
      <c r="C16" s="64">
        <f t="shared" ref="C16:J16" si="2">SUM(C6:C15)</f>
        <v>214242</v>
      </c>
      <c r="D16" s="64">
        <f t="shared" si="2"/>
        <v>0</v>
      </c>
      <c r="E16" s="78">
        <f t="shared" si="2"/>
        <v>0</v>
      </c>
      <c r="F16" s="97">
        <f t="shared" si="2"/>
        <v>214242</v>
      </c>
      <c r="G16" s="64">
        <f t="shared" si="2"/>
        <v>214935</v>
      </c>
      <c r="H16" s="64">
        <f t="shared" si="2"/>
        <v>0</v>
      </c>
      <c r="I16" s="78">
        <f t="shared" si="2"/>
        <v>0</v>
      </c>
      <c r="J16" s="97">
        <f t="shared" si="2"/>
        <v>214935</v>
      </c>
    </row>
    <row r="17" spans="1:10" x14ac:dyDescent="0.25">
      <c r="A17" s="48"/>
      <c r="B17" s="49"/>
      <c r="C17" s="92"/>
      <c r="D17" s="92"/>
      <c r="E17" s="92"/>
      <c r="F17" s="93"/>
      <c r="G17" s="92"/>
      <c r="H17" s="92"/>
      <c r="I17" s="92"/>
      <c r="J17" s="93"/>
    </row>
    <row r="18" spans="1:10" s="18" customFormat="1" x14ac:dyDescent="0.25">
      <c r="A18" s="98" t="s">
        <v>17</v>
      </c>
      <c r="B18" s="99" t="s">
        <v>18</v>
      </c>
      <c r="C18" s="100">
        <f t="shared" ref="C18:J18" si="3">C19+C20+C21+C22</f>
        <v>226389</v>
      </c>
      <c r="D18" s="100">
        <f t="shared" si="3"/>
        <v>0</v>
      </c>
      <c r="E18" s="100">
        <f t="shared" si="3"/>
        <v>0</v>
      </c>
      <c r="F18" s="94">
        <f t="shared" si="3"/>
        <v>226389</v>
      </c>
      <c r="G18" s="100">
        <f t="shared" si="3"/>
        <v>226389</v>
      </c>
      <c r="H18" s="100">
        <f t="shared" si="3"/>
        <v>0</v>
      </c>
      <c r="I18" s="100">
        <f t="shared" si="3"/>
        <v>0</v>
      </c>
      <c r="J18" s="94">
        <f t="shared" si="3"/>
        <v>226389</v>
      </c>
    </row>
    <row r="19" spans="1:10" x14ac:dyDescent="0.25">
      <c r="A19" s="71" t="s">
        <v>96</v>
      </c>
      <c r="B19" s="72" t="s">
        <v>116</v>
      </c>
      <c r="C19" s="69">
        <v>100000</v>
      </c>
      <c r="D19" s="69">
        <v>0</v>
      </c>
      <c r="E19" s="69">
        <v>0</v>
      </c>
      <c r="F19" s="94">
        <f>SUM(C19:E19)</f>
        <v>100000</v>
      </c>
      <c r="G19" s="69">
        <v>100000</v>
      </c>
      <c r="H19" s="69">
        <v>0</v>
      </c>
      <c r="I19" s="69">
        <v>0</v>
      </c>
      <c r="J19" s="94">
        <f>SUM(G19:I19)</f>
        <v>100000</v>
      </c>
    </row>
    <row r="20" spans="1:10" x14ac:dyDescent="0.25">
      <c r="A20" s="71" t="s">
        <v>97</v>
      </c>
      <c r="B20" s="72" t="s">
        <v>117</v>
      </c>
      <c r="C20" s="69">
        <v>126329</v>
      </c>
      <c r="D20" s="69">
        <v>0</v>
      </c>
      <c r="E20" s="69">
        <v>0</v>
      </c>
      <c r="F20" s="94">
        <f t="shared" ref="F20:F70" si="4">SUM(C20:E20)</f>
        <v>126329</v>
      </c>
      <c r="G20" s="69">
        <v>126329</v>
      </c>
      <c r="H20" s="69">
        <v>0</v>
      </c>
      <c r="I20" s="69">
        <v>0</v>
      </c>
      <c r="J20" s="94">
        <f t="shared" ref="J20:J22" si="5">SUM(G20:I20)</f>
        <v>126329</v>
      </c>
    </row>
    <row r="21" spans="1:10" x14ac:dyDescent="0.25">
      <c r="A21" s="71" t="s">
        <v>98</v>
      </c>
      <c r="B21" s="72" t="s">
        <v>118</v>
      </c>
      <c r="C21" s="69">
        <v>0</v>
      </c>
      <c r="D21" s="69">
        <v>0</v>
      </c>
      <c r="E21" s="69">
        <v>0</v>
      </c>
      <c r="F21" s="94">
        <f t="shared" si="4"/>
        <v>0</v>
      </c>
      <c r="G21" s="69">
        <v>0</v>
      </c>
      <c r="H21" s="69">
        <v>0</v>
      </c>
      <c r="I21" s="69">
        <v>0</v>
      </c>
      <c r="J21" s="94">
        <f t="shared" si="5"/>
        <v>0</v>
      </c>
    </row>
    <row r="22" spans="1:10" x14ac:dyDescent="0.25">
      <c r="A22" s="71" t="s">
        <v>99</v>
      </c>
      <c r="B22" s="72" t="s">
        <v>119</v>
      </c>
      <c r="C22" s="69">
        <v>60</v>
      </c>
      <c r="D22" s="69">
        <v>0</v>
      </c>
      <c r="E22" s="69">
        <v>0</v>
      </c>
      <c r="F22" s="94">
        <f t="shared" si="4"/>
        <v>60</v>
      </c>
      <c r="G22" s="69">
        <v>60</v>
      </c>
      <c r="H22" s="69">
        <v>0</v>
      </c>
      <c r="I22" s="69">
        <v>0</v>
      </c>
      <c r="J22" s="94">
        <f t="shared" si="5"/>
        <v>60</v>
      </c>
    </row>
    <row r="23" spans="1:10" s="18" customFormat="1" x14ac:dyDescent="0.25">
      <c r="A23" s="98" t="s">
        <v>19</v>
      </c>
      <c r="B23" s="99" t="s">
        <v>20</v>
      </c>
      <c r="C23" s="100">
        <f t="shared" ref="C23:J23" si="6">C24</f>
        <v>90000</v>
      </c>
      <c r="D23" s="100">
        <f t="shared" si="6"/>
        <v>0</v>
      </c>
      <c r="E23" s="100">
        <f t="shared" si="6"/>
        <v>0</v>
      </c>
      <c r="F23" s="94">
        <f t="shared" si="6"/>
        <v>90000</v>
      </c>
      <c r="G23" s="100">
        <f t="shared" si="6"/>
        <v>90000</v>
      </c>
      <c r="H23" s="100">
        <f t="shared" si="6"/>
        <v>0</v>
      </c>
      <c r="I23" s="100">
        <f t="shared" si="6"/>
        <v>0</v>
      </c>
      <c r="J23" s="94">
        <f t="shared" si="6"/>
        <v>90000</v>
      </c>
    </row>
    <row r="24" spans="1:10" x14ac:dyDescent="0.25">
      <c r="A24" s="71" t="s">
        <v>100</v>
      </c>
      <c r="B24" s="72" t="s">
        <v>21</v>
      </c>
      <c r="C24" s="69">
        <v>90000</v>
      </c>
      <c r="D24" s="69">
        <v>0</v>
      </c>
      <c r="E24" s="69">
        <v>0</v>
      </c>
      <c r="F24" s="94">
        <f t="shared" si="4"/>
        <v>90000</v>
      </c>
      <c r="G24" s="69">
        <v>90000</v>
      </c>
      <c r="H24" s="69">
        <v>0</v>
      </c>
      <c r="I24" s="69">
        <v>0</v>
      </c>
      <c r="J24" s="94">
        <f t="shared" ref="J24" si="7">SUM(G24:I24)</f>
        <v>90000</v>
      </c>
    </row>
    <row r="25" spans="1:10" s="18" customFormat="1" x14ac:dyDescent="0.25">
      <c r="A25" s="98" t="s">
        <v>25</v>
      </c>
      <c r="B25" s="99" t="s">
        <v>26</v>
      </c>
      <c r="C25" s="100">
        <f t="shared" ref="C25:J25" si="8">C26</f>
        <v>10000</v>
      </c>
      <c r="D25" s="100">
        <f t="shared" si="8"/>
        <v>0</v>
      </c>
      <c r="E25" s="100">
        <f t="shared" si="8"/>
        <v>0</v>
      </c>
      <c r="F25" s="94">
        <f t="shared" si="8"/>
        <v>10000</v>
      </c>
      <c r="G25" s="100">
        <f t="shared" si="8"/>
        <v>10000</v>
      </c>
      <c r="H25" s="100">
        <f t="shared" si="8"/>
        <v>0</v>
      </c>
      <c r="I25" s="100">
        <f t="shared" si="8"/>
        <v>0</v>
      </c>
      <c r="J25" s="94">
        <f t="shared" si="8"/>
        <v>10000</v>
      </c>
    </row>
    <row r="26" spans="1:10" x14ac:dyDescent="0.25">
      <c r="A26" s="71" t="s">
        <v>101</v>
      </c>
      <c r="B26" s="72" t="s">
        <v>115</v>
      </c>
      <c r="C26" s="69">
        <v>10000</v>
      </c>
      <c r="D26" s="69">
        <v>0</v>
      </c>
      <c r="E26" s="69">
        <v>0</v>
      </c>
      <c r="F26" s="94">
        <f t="shared" si="4"/>
        <v>10000</v>
      </c>
      <c r="G26" s="69">
        <v>10000</v>
      </c>
      <c r="H26" s="69">
        <v>0</v>
      </c>
      <c r="I26" s="69">
        <v>0</v>
      </c>
      <c r="J26" s="94">
        <f t="shared" ref="J26:J29" si="9">SUM(G26:I26)</f>
        <v>10000</v>
      </c>
    </row>
    <row r="27" spans="1:10" x14ac:dyDescent="0.25">
      <c r="A27" s="105" t="s">
        <v>134</v>
      </c>
      <c r="B27" s="106" t="s">
        <v>135</v>
      </c>
      <c r="C27" s="107">
        <f>C28+C29</f>
        <v>5010</v>
      </c>
      <c r="D27" s="69">
        <v>0</v>
      </c>
      <c r="E27" s="69">
        <v>0</v>
      </c>
      <c r="F27" s="94">
        <f t="shared" si="4"/>
        <v>5010</v>
      </c>
      <c r="G27" s="107">
        <f>G28+G29</f>
        <v>5010</v>
      </c>
      <c r="H27" s="69">
        <v>0</v>
      </c>
      <c r="I27" s="69">
        <v>0</v>
      </c>
      <c r="J27" s="94">
        <f t="shared" si="9"/>
        <v>5010</v>
      </c>
    </row>
    <row r="28" spans="1:10" x14ac:dyDescent="0.25">
      <c r="A28" s="71" t="s">
        <v>136</v>
      </c>
      <c r="B28" s="72" t="s">
        <v>137</v>
      </c>
      <c r="C28" s="73">
        <v>5000</v>
      </c>
      <c r="D28" s="69">
        <v>0</v>
      </c>
      <c r="E28" s="69">
        <v>0</v>
      </c>
      <c r="F28" s="94">
        <f t="shared" si="4"/>
        <v>5000</v>
      </c>
      <c r="G28" s="73">
        <v>5000</v>
      </c>
      <c r="H28" s="69">
        <v>0</v>
      </c>
      <c r="I28" s="69">
        <v>0</v>
      </c>
      <c r="J28" s="94">
        <f t="shared" si="9"/>
        <v>5000</v>
      </c>
    </row>
    <row r="29" spans="1:10" x14ac:dyDescent="0.25">
      <c r="A29" s="71" t="s">
        <v>138</v>
      </c>
      <c r="B29" s="72" t="s">
        <v>139</v>
      </c>
      <c r="C29" s="73">
        <v>10</v>
      </c>
      <c r="D29" s="69">
        <v>0</v>
      </c>
      <c r="E29" s="69">
        <v>0</v>
      </c>
      <c r="F29" s="94">
        <f t="shared" si="4"/>
        <v>10</v>
      </c>
      <c r="G29" s="73">
        <v>10</v>
      </c>
      <c r="H29" s="69">
        <v>0</v>
      </c>
      <c r="I29" s="69">
        <v>0</v>
      </c>
      <c r="J29" s="94">
        <f t="shared" si="9"/>
        <v>10</v>
      </c>
    </row>
    <row r="30" spans="1:10" s="18" customFormat="1" x14ac:dyDescent="0.25">
      <c r="A30" s="98" t="s">
        <v>52</v>
      </c>
      <c r="B30" s="99" t="s">
        <v>53</v>
      </c>
      <c r="C30" s="100">
        <f t="shared" ref="C30:J30" si="10">C31+C32+C33</f>
        <v>0</v>
      </c>
      <c r="D30" s="100">
        <f t="shared" si="10"/>
        <v>0</v>
      </c>
      <c r="E30" s="100">
        <f t="shared" si="10"/>
        <v>0</v>
      </c>
      <c r="F30" s="94">
        <f t="shared" si="10"/>
        <v>0</v>
      </c>
      <c r="G30" s="100">
        <f t="shared" si="10"/>
        <v>0</v>
      </c>
      <c r="H30" s="100">
        <f t="shared" si="10"/>
        <v>0</v>
      </c>
      <c r="I30" s="100">
        <f t="shared" si="10"/>
        <v>0</v>
      </c>
      <c r="J30" s="94">
        <f t="shared" si="10"/>
        <v>0</v>
      </c>
    </row>
    <row r="31" spans="1:10" x14ac:dyDescent="0.25">
      <c r="A31" s="71" t="s">
        <v>102</v>
      </c>
      <c r="B31" s="72" t="s">
        <v>112</v>
      </c>
      <c r="C31" s="69">
        <v>0</v>
      </c>
      <c r="D31" s="69">
        <v>0</v>
      </c>
      <c r="E31" s="69">
        <v>0</v>
      </c>
      <c r="F31" s="94">
        <f>SUM(C31:E31)</f>
        <v>0</v>
      </c>
      <c r="G31" s="69">
        <v>0</v>
      </c>
      <c r="H31" s="69">
        <v>0</v>
      </c>
      <c r="I31" s="69">
        <v>0</v>
      </c>
      <c r="J31" s="94">
        <f>SUM(G31:I31)</f>
        <v>0</v>
      </c>
    </row>
    <row r="32" spans="1:10" x14ac:dyDescent="0.25">
      <c r="A32" s="71" t="s">
        <v>103</v>
      </c>
      <c r="B32" s="72" t="s">
        <v>55</v>
      </c>
      <c r="C32" s="69">
        <v>0</v>
      </c>
      <c r="D32" s="69">
        <v>0</v>
      </c>
      <c r="E32" s="69">
        <v>0</v>
      </c>
      <c r="F32" s="94">
        <f t="shared" si="4"/>
        <v>0</v>
      </c>
      <c r="G32" s="69">
        <v>0</v>
      </c>
      <c r="H32" s="69">
        <v>0</v>
      </c>
      <c r="I32" s="69">
        <v>0</v>
      </c>
      <c r="J32" s="94">
        <f t="shared" ref="J32:J34" si="11">SUM(G32:I32)</f>
        <v>0</v>
      </c>
    </row>
    <row r="33" spans="1:10" ht="15.75" thickBot="1" x14ac:dyDescent="0.3">
      <c r="A33" s="75" t="s">
        <v>104</v>
      </c>
      <c r="B33" s="76" t="s">
        <v>56</v>
      </c>
      <c r="C33" s="83">
        <v>0</v>
      </c>
      <c r="D33" s="83">
        <v>0</v>
      </c>
      <c r="E33" s="83">
        <v>0</v>
      </c>
      <c r="F33" s="101">
        <f t="shared" si="4"/>
        <v>0</v>
      </c>
      <c r="G33" s="83">
        <v>0</v>
      </c>
      <c r="H33" s="83">
        <v>0</v>
      </c>
      <c r="I33" s="83">
        <v>0</v>
      </c>
      <c r="J33" s="101">
        <f t="shared" si="11"/>
        <v>0</v>
      </c>
    </row>
    <row r="34" spans="1:10" ht="15.75" thickBot="1" x14ac:dyDescent="0.3">
      <c r="A34" s="62" t="s">
        <v>28</v>
      </c>
      <c r="B34" s="63" t="s">
        <v>29</v>
      </c>
      <c r="C34" s="64">
        <f>C30+C25+C23+C18+C27</f>
        <v>331399</v>
      </c>
      <c r="D34" s="64">
        <f>D30+D25+D23+D18</f>
        <v>0</v>
      </c>
      <c r="E34" s="78">
        <f>E30+E25+E23+E18</f>
        <v>0</v>
      </c>
      <c r="F34" s="97">
        <f t="shared" si="4"/>
        <v>331399</v>
      </c>
      <c r="G34" s="64">
        <f>G30+G25+G23+G18+G27</f>
        <v>331399</v>
      </c>
      <c r="H34" s="64">
        <f>H30+H25+H23+H18</f>
        <v>0</v>
      </c>
      <c r="I34" s="78">
        <f>I30+I25+I23+I18</f>
        <v>0</v>
      </c>
      <c r="J34" s="97">
        <f t="shared" si="11"/>
        <v>331399</v>
      </c>
    </row>
    <row r="35" spans="1:10" x14ac:dyDescent="0.25">
      <c r="A35" s="66"/>
      <c r="B35" s="67"/>
      <c r="C35" s="69"/>
      <c r="D35" s="69"/>
      <c r="E35" s="69"/>
      <c r="F35" s="94"/>
      <c r="G35" s="69"/>
      <c r="H35" s="69"/>
      <c r="I35" s="69"/>
      <c r="J35" s="94"/>
    </row>
    <row r="36" spans="1:10" x14ac:dyDescent="0.25">
      <c r="A36" s="52" t="s">
        <v>30</v>
      </c>
      <c r="B36" s="53" t="s">
        <v>40</v>
      </c>
      <c r="C36" s="69">
        <v>0</v>
      </c>
      <c r="D36" s="69">
        <v>0</v>
      </c>
      <c r="E36" s="69">
        <v>0</v>
      </c>
      <c r="F36" s="94">
        <f t="shared" si="4"/>
        <v>0</v>
      </c>
      <c r="G36" s="69">
        <v>0</v>
      </c>
      <c r="H36" s="69">
        <v>0</v>
      </c>
      <c r="I36" s="69">
        <v>0</v>
      </c>
      <c r="J36" s="94">
        <f t="shared" ref="J36:J51" si="12">SUM(G36:I36)</f>
        <v>0</v>
      </c>
    </row>
    <row r="37" spans="1:10" x14ac:dyDescent="0.25">
      <c r="A37" s="52" t="s">
        <v>31</v>
      </c>
      <c r="B37" s="53" t="s">
        <v>41</v>
      </c>
      <c r="C37" s="69">
        <f>9582-215-2343-500</f>
        <v>6524</v>
      </c>
      <c r="D37" s="69">
        <f>215+2343+500</f>
        <v>3058</v>
      </c>
      <c r="E37" s="69">
        <f>E38</f>
        <v>0</v>
      </c>
      <c r="F37" s="94">
        <f t="shared" si="4"/>
        <v>9582</v>
      </c>
      <c r="G37" s="69">
        <f>9582-215-2343-500</f>
        <v>6524</v>
      </c>
      <c r="H37" s="69">
        <f>215+2343+500</f>
        <v>3058</v>
      </c>
      <c r="I37" s="69">
        <f>I38</f>
        <v>0</v>
      </c>
      <c r="J37" s="94">
        <f t="shared" si="12"/>
        <v>9582</v>
      </c>
    </row>
    <row r="38" spans="1:10" x14ac:dyDescent="0.25">
      <c r="A38" s="71" t="s">
        <v>64</v>
      </c>
      <c r="B38" s="72" t="s">
        <v>57</v>
      </c>
      <c r="C38" s="69">
        <v>0</v>
      </c>
      <c r="D38" s="69">
        <v>2343</v>
      </c>
      <c r="E38" s="69">
        <v>0</v>
      </c>
      <c r="F38" s="94">
        <f t="shared" si="4"/>
        <v>2343</v>
      </c>
      <c r="G38" s="69">
        <v>0</v>
      </c>
      <c r="H38" s="69">
        <v>2343</v>
      </c>
      <c r="I38" s="69">
        <v>0</v>
      </c>
      <c r="J38" s="94">
        <f t="shared" si="12"/>
        <v>2343</v>
      </c>
    </row>
    <row r="39" spans="1:10" x14ac:dyDescent="0.25">
      <c r="A39" s="52" t="s">
        <v>32</v>
      </c>
      <c r="B39" s="53" t="s">
        <v>42</v>
      </c>
      <c r="C39" s="69">
        <f>370</f>
        <v>370</v>
      </c>
      <c r="D39" s="69">
        <v>3884</v>
      </c>
      <c r="E39" s="69">
        <v>0</v>
      </c>
      <c r="F39" s="94">
        <f t="shared" si="4"/>
        <v>4254</v>
      </c>
      <c r="G39" s="69">
        <f>370</f>
        <v>370</v>
      </c>
      <c r="H39" s="69">
        <v>3884</v>
      </c>
      <c r="I39" s="69">
        <v>0</v>
      </c>
      <c r="J39" s="94">
        <f t="shared" si="12"/>
        <v>4254</v>
      </c>
    </row>
    <row r="40" spans="1:10" x14ac:dyDescent="0.25">
      <c r="A40" s="52" t="s">
        <v>33</v>
      </c>
      <c r="B40" s="53" t="s">
        <v>43</v>
      </c>
      <c r="C40" s="69">
        <v>0</v>
      </c>
      <c r="D40" s="69">
        <v>15439</v>
      </c>
      <c r="E40" s="69">
        <f>E41+E42+E43</f>
        <v>0</v>
      </c>
      <c r="F40" s="94">
        <f t="shared" si="4"/>
        <v>15439</v>
      </c>
      <c r="G40" s="69">
        <v>0</v>
      </c>
      <c r="H40" s="69">
        <v>15439</v>
      </c>
      <c r="I40" s="69">
        <f>I41+I42+I43</f>
        <v>0</v>
      </c>
      <c r="J40" s="94">
        <f t="shared" si="12"/>
        <v>15439</v>
      </c>
    </row>
    <row r="41" spans="1:10" ht="29.25" customHeight="1" x14ac:dyDescent="0.25">
      <c r="A41" s="71" t="s">
        <v>95</v>
      </c>
      <c r="B41" s="79" t="s">
        <v>61</v>
      </c>
      <c r="C41" s="69">
        <v>0</v>
      </c>
      <c r="D41" s="69">
        <v>0</v>
      </c>
      <c r="E41" s="69">
        <v>0</v>
      </c>
      <c r="F41" s="94">
        <f t="shared" si="4"/>
        <v>0</v>
      </c>
      <c r="G41" s="69">
        <v>0</v>
      </c>
      <c r="H41" s="69">
        <v>0</v>
      </c>
      <c r="I41" s="69">
        <v>0</v>
      </c>
      <c r="J41" s="94">
        <f t="shared" si="12"/>
        <v>0</v>
      </c>
    </row>
    <row r="42" spans="1:10" x14ac:dyDescent="0.25">
      <c r="A42" s="71" t="s">
        <v>62</v>
      </c>
      <c r="B42" s="72" t="s">
        <v>60</v>
      </c>
      <c r="C42" s="69">
        <v>0</v>
      </c>
      <c r="D42" s="69">
        <v>3533</v>
      </c>
      <c r="E42" s="69">
        <v>0</v>
      </c>
      <c r="F42" s="94">
        <f t="shared" si="4"/>
        <v>3533</v>
      </c>
      <c r="G42" s="69">
        <v>0</v>
      </c>
      <c r="H42" s="69">
        <v>3533</v>
      </c>
      <c r="I42" s="69">
        <v>0</v>
      </c>
      <c r="J42" s="94">
        <f t="shared" si="12"/>
        <v>3533</v>
      </c>
    </row>
    <row r="43" spans="1:10" x14ac:dyDescent="0.25">
      <c r="A43" s="71" t="s">
        <v>63</v>
      </c>
      <c r="B43" s="72" t="s">
        <v>59</v>
      </c>
      <c r="C43" s="69">
        <v>0</v>
      </c>
      <c r="D43" s="69">
        <v>11906</v>
      </c>
      <c r="E43" s="69">
        <v>0</v>
      </c>
      <c r="F43" s="94">
        <f t="shared" si="4"/>
        <v>11906</v>
      </c>
      <c r="G43" s="69">
        <v>0</v>
      </c>
      <c r="H43" s="69">
        <v>11906</v>
      </c>
      <c r="I43" s="69">
        <v>0</v>
      </c>
      <c r="J43" s="94">
        <f t="shared" si="12"/>
        <v>11906</v>
      </c>
    </row>
    <row r="44" spans="1:10" x14ac:dyDescent="0.25">
      <c r="A44" s="52" t="s">
        <v>34</v>
      </c>
      <c r="B44" s="53" t="s">
        <v>44</v>
      </c>
      <c r="C44" s="69">
        <v>27051</v>
      </c>
      <c r="D44" s="69">
        <v>0</v>
      </c>
      <c r="E44" s="69">
        <f>E45</f>
        <v>0</v>
      </c>
      <c r="F44" s="94">
        <f t="shared" si="4"/>
        <v>27051</v>
      </c>
      <c r="G44" s="69">
        <v>27051</v>
      </c>
      <c r="H44" s="69">
        <v>0</v>
      </c>
      <c r="I44" s="69">
        <f>I45</f>
        <v>0</v>
      </c>
      <c r="J44" s="94">
        <f t="shared" si="12"/>
        <v>27051</v>
      </c>
    </row>
    <row r="45" spans="1:10" x14ac:dyDescent="0.25">
      <c r="A45" s="71" t="s">
        <v>65</v>
      </c>
      <c r="B45" s="72" t="s">
        <v>58</v>
      </c>
      <c r="C45" s="69">
        <v>27051</v>
      </c>
      <c r="D45" s="69">
        <v>0</v>
      </c>
      <c r="E45" s="69">
        <v>0</v>
      </c>
      <c r="F45" s="94">
        <f t="shared" si="4"/>
        <v>27051</v>
      </c>
      <c r="G45" s="69">
        <v>27051</v>
      </c>
      <c r="H45" s="69">
        <v>0</v>
      </c>
      <c r="I45" s="69">
        <v>0</v>
      </c>
      <c r="J45" s="94">
        <f t="shared" si="12"/>
        <v>27051</v>
      </c>
    </row>
    <row r="46" spans="1:10" x14ac:dyDescent="0.25">
      <c r="A46" s="52" t="s">
        <v>35</v>
      </c>
      <c r="B46" s="53" t="s">
        <v>45</v>
      </c>
      <c r="C46" s="69">
        <f>10230-D46</f>
        <v>7951</v>
      </c>
      <c r="D46" s="69">
        <v>2279</v>
      </c>
      <c r="E46" s="69">
        <v>0</v>
      </c>
      <c r="F46" s="94">
        <f t="shared" si="4"/>
        <v>10230</v>
      </c>
      <c r="G46" s="69">
        <f>10230-H46</f>
        <v>7951</v>
      </c>
      <c r="H46" s="69">
        <v>2279</v>
      </c>
      <c r="I46" s="69">
        <v>0</v>
      </c>
      <c r="J46" s="94">
        <f t="shared" si="12"/>
        <v>10230</v>
      </c>
    </row>
    <row r="47" spans="1:10" x14ac:dyDescent="0.25">
      <c r="A47" s="52" t="s">
        <v>36</v>
      </c>
      <c r="B47" s="53" t="s">
        <v>46</v>
      </c>
      <c r="C47" s="69">
        <v>0</v>
      </c>
      <c r="D47" s="69">
        <v>0</v>
      </c>
      <c r="E47" s="69">
        <v>0</v>
      </c>
      <c r="F47" s="94">
        <f t="shared" si="4"/>
        <v>0</v>
      </c>
      <c r="G47" s="69">
        <v>0</v>
      </c>
      <c r="H47" s="69">
        <v>0</v>
      </c>
      <c r="I47" s="69">
        <v>0</v>
      </c>
      <c r="J47" s="94">
        <f t="shared" si="12"/>
        <v>0</v>
      </c>
    </row>
    <row r="48" spans="1:10" x14ac:dyDescent="0.25">
      <c r="A48" s="52" t="s">
        <v>37</v>
      </c>
      <c r="B48" s="53" t="s">
        <v>47</v>
      </c>
      <c r="C48" s="69">
        <v>0</v>
      </c>
      <c r="D48" s="69">
        <v>5600</v>
      </c>
      <c r="E48" s="69">
        <v>0</v>
      </c>
      <c r="F48" s="94">
        <f t="shared" si="4"/>
        <v>5600</v>
      </c>
      <c r="G48" s="69">
        <v>0</v>
      </c>
      <c r="H48" s="69">
        <v>5600</v>
      </c>
      <c r="I48" s="69">
        <v>0</v>
      </c>
      <c r="J48" s="94">
        <f t="shared" si="12"/>
        <v>5600</v>
      </c>
    </row>
    <row r="49" spans="1:10" x14ac:dyDescent="0.25">
      <c r="A49" s="52" t="s">
        <v>38</v>
      </c>
      <c r="B49" s="53" t="s">
        <v>48</v>
      </c>
      <c r="C49" s="69">
        <v>0</v>
      </c>
      <c r="D49" s="69">
        <v>0</v>
      </c>
      <c r="E49" s="69">
        <v>0</v>
      </c>
      <c r="F49" s="94">
        <f t="shared" si="4"/>
        <v>0</v>
      </c>
      <c r="G49" s="69">
        <v>0</v>
      </c>
      <c r="H49" s="69">
        <v>0</v>
      </c>
      <c r="I49" s="69">
        <v>0</v>
      </c>
      <c r="J49" s="94">
        <f t="shared" si="12"/>
        <v>0</v>
      </c>
    </row>
    <row r="50" spans="1:10" ht="15.75" thickBot="1" x14ac:dyDescent="0.3">
      <c r="A50" s="56" t="s">
        <v>39</v>
      </c>
      <c r="B50" s="57" t="s">
        <v>49</v>
      </c>
      <c r="C50" s="83">
        <v>0</v>
      </c>
      <c r="D50" s="83">
        <v>0</v>
      </c>
      <c r="E50" s="83">
        <v>0</v>
      </c>
      <c r="F50" s="101">
        <f t="shared" si="4"/>
        <v>0</v>
      </c>
      <c r="G50" s="83">
        <v>0</v>
      </c>
      <c r="H50" s="83">
        <v>0</v>
      </c>
      <c r="I50" s="83">
        <v>0</v>
      </c>
      <c r="J50" s="101">
        <f t="shared" si="12"/>
        <v>0</v>
      </c>
    </row>
    <row r="51" spans="1:10" ht="15.75" thickBot="1" x14ac:dyDescent="0.3">
      <c r="A51" s="62" t="s">
        <v>50</v>
      </c>
      <c r="B51" s="63" t="s">
        <v>51</v>
      </c>
      <c r="C51" s="64">
        <f>C36+C37+C39+C40+C44+C46+C47+C48+C49+C50</f>
        <v>41896</v>
      </c>
      <c r="D51" s="64">
        <f>D36+D37+D39+D40+D44+D46+D47+D48+D49+D50</f>
        <v>30260</v>
      </c>
      <c r="E51" s="78">
        <f>E36+E37+E39+E40+E44+E46+E47+E48+E49+E50</f>
        <v>0</v>
      </c>
      <c r="F51" s="97">
        <f t="shared" si="4"/>
        <v>72156</v>
      </c>
      <c r="G51" s="64">
        <f>G36+G37+G39+G40+G44+G46+G47+G48+G49+G50</f>
        <v>41896</v>
      </c>
      <c r="H51" s="64">
        <f>H36+H37+H39+H40+H44+H46+H47+H48+H49+H50</f>
        <v>30260</v>
      </c>
      <c r="I51" s="78">
        <f>I36+I37+I39+I40+I44+I46+I47+I48+I49+I50</f>
        <v>0</v>
      </c>
      <c r="J51" s="97">
        <f t="shared" si="12"/>
        <v>72156</v>
      </c>
    </row>
    <row r="52" spans="1:10" x14ac:dyDescent="0.25">
      <c r="A52" s="66"/>
      <c r="B52" s="67"/>
      <c r="C52" s="69"/>
      <c r="D52" s="69"/>
      <c r="E52" s="69"/>
      <c r="F52" s="94"/>
      <c r="G52" s="69"/>
      <c r="H52" s="69"/>
      <c r="I52" s="69"/>
      <c r="J52" s="94"/>
    </row>
    <row r="53" spans="1:10" x14ac:dyDescent="0.25">
      <c r="A53" s="52" t="s">
        <v>66</v>
      </c>
      <c r="B53" s="53" t="s">
        <v>71</v>
      </c>
      <c r="C53" s="69">
        <v>0</v>
      </c>
      <c r="D53" s="69">
        <v>0</v>
      </c>
      <c r="E53" s="69">
        <v>0</v>
      </c>
      <c r="F53" s="94">
        <f t="shared" si="4"/>
        <v>0</v>
      </c>
      <c r="G53" s="69">
        <v>0</v>
      </c>
      <c r="H53" s="69">
        <v>0</v>
      </c>
      <c r="I53" s="69">
        <v>0</v>
      </c>
      <c r="J53" s="94">
        <f t="shared" ref="J53:J56" si="13">SUM(G53:I53)</f>
        <v>0</v>
      </c>
    </row>
    <row r="54" spans="1:10" x14ac:dyDescent="0.25">
      <c r="A54" s="52" t="s">
        <v>67</v>
      </c>
      <c r="B54" s="53" t="s">
        <v>110</v>
      </c>
      <c r="C54" s="69">
        <v>0</v>
      </c>
      <c r="D54" s="69">
        <v>0</v>
      </c>
      <c r="E54" s="69">
        <v>0</v>
      </c>
      <c r="F54" s="94">
        <f t="shared" si="4"/>
        <v>0</v>
      </c>
      <c r="G54" s="69">
        <v>0</v>
      </c>
      <c r="H54" s="69">
        <v>0</v>
      </c>
      <c r="I54" s="69">
        <v>0</v>
      </c>
      <c r="J54" s="94">
        <f t="shared" si="13"/>
        <v>0</v>
      </c>
    </row>
    <row r="55" spans="1:10" ht="15.75" thickBot="1" x14ac:dyDescent="0.3">
      <c r="A55" s="56" t="s">
        <v>68</v>
      </c>
      <c r="B55" s="57" t="s">
        <v>72</v>
      </c>
      <c r="C55" s="69">
        <v>0</v>
      </c>
      <c r="D55" s="69">
        <v>0</v>
      </c>
      <c r="E55" s="83">
        <v>0</v>
      </c>
      <c r="F55" s="101">
        <f t="shared" si="4"/>
        <v>0</v>
      </c>
      <c r="G55" s="69">
        <v>0</v>
      </c>
      <c r="H55" s="69">
        <v>0</v>
      </c>
      <c r="I55" s="83">
        <v>0</v>
      </c>
      <c r="J55" s="101">
        <f t="shared" si="13"/>
        <v>0</v>
      </c>
    </row>
    <row r="56" spans="1:10" ht="15.75" thickBot="1" x14ac:dyDescent="0.3">
      <c r="A56" s="62" t="s">
        <v>69</v>
      </c>
      <c r="B56" s="63" t="s">
        <v>70</v>
      </c>
      <c r="C56" s="64">
        <f>SUM(C53:C55)</f>
        <v>0</v>
      </c>
      <c r="D56" s="64">
        <f>SUM(D53:D55)</f>
        <v>0</v>
      </c>
      <c r="E56" s="78">
        <f>SUM(E53:E55)</f>
        <v>0</v>
      </c>
      <c r="F56" s="97">
        <f t="shared" si="4"/>
        <v>0</v>
      </c>
      <c r="G56" s="64">
        <f>SUM(G53:G55)</f>
        <v>0</v>
      </c>
      <c r="H56" s="64">
        <f>SUM(H53:H55)</f>
        <v>0</v>
      </c>
      <c r="I56" s="78">
        <f>SUM(I53:I55)</f>
        <v>0</v>
      </c>
      <c r="J56" s="97">
        <f t="shared" si="13"/>
        <v>0</v>
      </c>
    </row>
    <row r="57" spans="1:10" ht="15.75" thickBot="1" x14ac:dyDescent="0.3">
      <c r="A57" s="80"/>
      <c r="B57" s="81"/>
      <c r="C57" s="83"/>
      <c r="D57" s="83"/>
      <c r="E57" s="83"/>
      <c r="F57" s="101"/>
      <c r="G57" s="83"/>
      <c r="H57" s="83"/>
      <c r="I57" s="83"/>
      <c r="J57" s="101"/>
    </row>
    <row r="58" spans="1:10" ht="16.5" thickBot="1" x14ac:dyDescent="0.3">
      <c r="A58" s="112" t="s">
        <v>107</v>
      </c>
      <c r="B58" s="113"/>
      <c r="C58" s="84">
        <f t="shared" ref="C58:J58" si="14">C56+C51+C34+C16</f>
        <v>587537</v>
      </c>
      <c r="D58" s="84">
        <f t="shared" si="14"/>
        <v>30260</v>
      </c>
      <c r="E58" s="85">
        <f t="shared" si="14"/>
        <v>0</v>
      </c>
      <c r="F58" s="102">
        <f t="shared" si="14"/>
        <v>617797</v>
      </c>
      <c r="G58" s="84">
        <f t="shared" si="14"/>
        <v>588230</v>
      </c>
      <c r="H58" s="84">
        <f t="shared" si="14"/>
        <v>30260</v>
      </c>
      <c r="I58" s="85">
        <f t="shared" si="14"/>
        <v>0</v>
      </c>
      <c r="J58" s="102">
        <f t="shared" si="14"/>
        <v>618490</v>
      </c>
    </row>
    <row r="59" spans="1:10" x14ac:dyDescent="0.25">
      <c r="A59" s="66"/>
      <c r="B59" s="67"/>
      <c r="C59" s="69"/>
      <c r="D59" s="69"/>
      <c r="E59" s="69"/>
      <c r="F59" s="94"/>
      <c r="G59" s="69"/>
      <c r="H59" s="69"/>
      <c r="I59" s="69"/>
      <c r="J59" s="94"/>
    </row>
    <row r="60" spans="1:10" x14ac:dyDescent="0.25">
      <c r="A60" s="52" t="s">
        <v>73</v>
      </c>
      <c r="B60" s="53" t="s">
        <v>84</v>
      </c>
      <c r="C60" s="69">
        <v>0</v>
      </c>
      <c r="D60" s="69">
        <v>0</v>
      </c>
      <c r="E60" s="69">
        <v>0</v>
      </c>
      <c r="F60" s="94">
        <f t="shared" si="4"/>
        <v>0</v>
      </c>
      <c r="G60" s="69">
        <v>0</v>
      </c>
      <c r="H60" s="69">
        <v>0</v>
      </c>
      <c r="I60" s="69">
        <v>0</v>
      </c>
      <c r="J60" s="94">
        <f t="shared" ref="J60:J70" si="15">SUM(G60:I60)</f>
        <v>0</v>
      </c>
    </row>
    <row r="61" spans="1:10" x14ac:dyDescent="0.25">
      <c r="A61" s="52" t="s">
        <v>74</v>
      </c>
      <c r="B61" s="53" t="s">
        <v>85</v>
      </c>
      <c r="C61" s="69">
        <v>0</v>
      </c>
      <c r="D61" s="69">
        <v>0</v>
      </c>
      <c r="E61" s="69">
        <v>0</v>
      </c>
      <c r="F61" s="94">
        <f t="shared" si="4"/>
        <v>0</v>
      </c>
      <c r="G61" s="69">
        <v>0</v>
      </c>
      <c r="H61" s="69">
        <v>0</v>
      </c>
      <c r="I61" s="69">
        <v>0</v>
      </c>
      <c r="J61" s="94">
        <f t="shared" si="15"/>
        <v>0</v>
      </c>
    </row>
    <row r="62" spans="1:10" x14ac:dyDescent="0.25">
      <c r="A62" s="52" t="s">
        <v>75</v>
      </c>
      <c r="B62" s="53" t="s">
        <v>86</v>
      </c>
      <c r="C62" s="69">
        <v>0</v>
      </c>
      <c r="D62" s="69">
        <v>0</v>
      </c>
      <c r="E62" s="69">
        <v>0</v>
      </c>
      <c r="F62" s="94">
        <f t="shared" si="4"/>
        <v>0</v>
      </c>
      <c r="G62" s="69">
        <v>0</v>
      </c>
      <c r="H62" s="69">
        <v>0</v>
      </c>
      <c r="I62" s="69">
        <v>0</v>
      </c>
      <c r="J62" s="94">
        <f t="shared" si="15"/>
        <v>0</v>
      </c>
    </row>
    <row r="63" spans="1:10" x14ac:dyDescent="0.25">
      <c r="A63" s="52" t="s">
        <v>76</v>
      </c>
      <c r="B63" s="53" t="s">
        <v>87</v>
      </c>
      <c r="C63" s="69">
        <v>0</v>
      </c>
      <c r="D63" s="69">
        <v>0</v>
      </c>
      <c r="E63" s="69">
        <v>0</v>
      </c>
      <c r="F63" s="94">
        <f t="shared" si="4"/>
        <v>0</v>
      </c>
      <c r="G63" s="69">
        <v>0</v>
      </c>
      <c r="H63" s="69">
        <v>0</v>
      </c>
      <c r="I63" s="69">
        <v>0</v>
      </c>
      <c r="J63" s="94">
        <f t="shared" si="15"/>
        <v>0</v>
      </c>
    </row>
    <row r="64" spans="1:10" x14ac:dyDescent="0.25">
      <c r="A64" s="52" t="s">
        <v>77</v>
      </c>
      <c r="B64" s="53" t="s">
        <v>88</v>
      </c>
      <c r="C64" s="69">
        <v>0</v>
      </c>
      <c r="D64" s="69">
        <v>0</v>
      </c>
      <c r="E64" s="69">
        <v>0</v>
      </c>
      <c r="F64" s="94">
        <f t="shared" si="4"/>
        <v>0</v>
      </c>
      <c r="G64" s="69">
        <v>0</v>
      </c>
      <c r="H64" s="69">
        <v>0</v>
      </c>
      <c r="I64" s="69">
        <v>0</v>
      </c>
      <c r="J64" s="94">
        <f t="shared" si="15"/>
        <v>0</v>
      </c>
    </row>
    <row r="65" spans="1:10" x14ac:dyDescent="0.25">
      <c r="A65" s="52" t="s">
        <v>78</v>
      </c>
      <c r="B65" s="53" t="s">
        <v>91</v>
      </c>
      <c r="C65" s="69">
        <v>191813</v>
      </c>
      <c r="D65" s="69">
        <v>0</v>
      </c>
      <c r="E65" s="69">
        <v>0</v>
      </c>
      <c r="F65" s="94">
        <f t="shared" si="4"/>
        <v>191813</v>
      </c>
      <c r="G65" s="69">
        <v>192404</v>
      </c>
      <c r="H65" s="69">
        <v>0</v>
      </c>
      <c r="I65" s="69">
        <v>0</v>
      </c>
      <c r="J65" s="94">
        <f t="shared" si="15"/>
        <v>192404</v>
      </c>
    </row>
    <row r="66" spans="1:10" x14ac:dyDescent="0.25">
      <c r="A66" s="52" t="s">
        <v>79</v>
      </c>
      <c r="B66" s="53" t="s">
        <v>89</v>
      </c>
      <c r="C66" s="69">
        <v>0</v>
      </c>
      <c r="D66" s="69">
        <v>0</v>
      </c>
      <c r="E66" s="69">
        <v>0</v>
      </c>
      <c r="F66" s="94">
        <f t="shared" si="4"/>
        <v>0</v>
      </c>
      <c r="G66" s="69">
        <v>0</v>
      </c>
      <c r="H66" s="69">
        <v>0</v>
      </c>
      <c r="I66" s="69">
        <v>0</v>
      </c>
      <c r="J66" s="94">
        <f t="shared" si="15"/>
        <v>0</v>
      </c>
    </row>
    <row r="67" spans="1:10" x14ac:dyDescent="0.25">
      <c r="A67" s="52" t="s">
        <v>80</v>
      </c>
      <c r="B67" s="53" t="s">
        <v>90</v>
      </c>
      <c r="C67" s="69">
        <v>0</v>
      </c>
      <c r="D67" s="69">
        <v>0</v>
      </c>
      <c r="E67" s="69">
        <v>0</v>
      </c>
      <c r="F67" s="94">
        <f t="shared" si="4"/>
        <v>0</v>
      </c>
      <c r="G67" s="69">
        <v>0</v>
      </c>
      <c r="H67" s="69">
        <v>0</v>
      </c>
      <c r="I67" s="69">
        <v>0</v>
      </c>
      <c r="J67" s="94">
        <f t="shared" si="15"/>
        <v>0</v>
      </c>
    </row>
    <row r="68" spans="1:10" x14ac:dyDescent="0.25">
      <c r="A68" s="52" t="s">
        <v>81</v>
      </c>
      <c r="B68" s="53" t="s">
        <v>83</v>
      </c>
      <c r="C68" s="69">
        <v>0</v>
      </c>
      <c r="D68" s="69">
        <v>0</v>
      </c>
      <c r="E68" s="69">
        <v>0</v>
      </c>
      <c r="F68" s="94">
        <f t="shared" si="4"/>
        <v>0</v>
      </c>
      <c r="G68" s="69">
        <v>0</v>
      </c>
      <c r="H68" s="69">
        <v>0</v>
      </c>
      <c r="I68" s="69">
        <v>0</v>
      </c>
      <c r="J68" s="94">
        <f t="shared" si="15"/>
        <v>0</v>
      </c>
    </row>
    <row r="69" spans="1:10" ht="15.75" thickBot="1" x14ac:dyDescent="0.3">
      <c r="A69" s="56" t="s">
        <v>82</v>
      </c>
      <c r="B69" s="57" t="s">
        <v>108</v>
      </c>
      <c r="C69" s="69">
        <v>0</v>
      </c>
      <c r="D69" s="69">
        <v>0</v>
      </c>
      <c r="E69" s="83">
        <v>0</v>
      </c>
      <c r="F69" s="101">
        <f t="shared" si="4"/>
        <v>0</v>
      </c>
      <c r="G69" s="69">
        <v>0</v>
      </c>
      <c r="H69" s="69">
        <v>0</v>
      </c>
      <c r="I69" s="83">
        <v>0</v>
      </c>
      <c r="J69" s="101">
        <f t="shared" si="15"/>
        <v>0</v>
      </c>
    </row>
    <row r="70" spans="1:10" ht="15.75" thickBot="1" x14ac:dyDescent="0.3">
      <c r="A70" s="62" t="s">
        <v>92</v>
      </c>
      <c r="B70" s="63" t="s">
        <v>93</v>
      </c>
      <c r="C70" s="64">
        <f>SUM(C60:C69)</f>
        <v>191813</v>
      </c>
      <c r="D70" s="64">
        <f>SUM(D60:D69)</f>
        <v>0</v>
      </c>
      <c r="E70" s="78">
        <f>SUM(E60:E69)</f>
        <v>0</v>
      </c>
      <c r="F70" s="97">
        <f t="shared" si="4"/>
        <v>191813</v>
      </c>
      <c r="G70" s="64">
        <f>SUM(G60:G69)</f>
        <v>192404</v>
      </c>
      <c r="H70" s="64">
        <f>SUM(H60:H69)</f>
        <v>0</v>
      </c>
      <c r="I70" s="78">
        <f>SUM(I60:I69)</f>
        <v>0</v>
      </c>
      <c r="J70" s="97">
        <f t="shared" si="15"/>
        <v>192404</v>
      </c>
    </row>
    <row r="71" spans="1:10" ht="15.75" thickBot="1" x14ac:dyDescent="0.3">
      <c r="A71" s="80"/>
      <c r="B71" s="81"/>
      <c r="C71" s="83"/>
      <c r="D71" s="83"/>
      <c r="E71" s="83"/>
      <c r="F71" s="101"/>
      <c r="G71" s="83"/>
      <c r="H71" s="83"/>
      <c r="I71" s="83"/>
      <c r="J71" s="101"/>
    </row>
    <row r="72" spans="1:10" ht="16.5" thickBot="1" x14ac:dyDescent="0.3">
      <c r="A72" s="114" t="s">
        <v>94</v>
      </c>
      <c r="B72" s="115"/>
      <c r="C72" s="84">
        <f t="shared" ref="C72:J72" si="16">C70+C58</f>
        <v>779350</v>
      </c>
      <c r="D72" s="84">
        <f t="shared" si="16"/>
        <v>30260</v>
      </c>
      <c r="E72" s="85">
        <f t="shared" si="16"/>
        <v>0</v>
      </c>
      <c r="F72" s="102">
        <f t="shared" si="16"/>
        <v>809610</v>
      </c>
      <c r="G72" s="84">
        <f t="shared" si="16"/>
        <v>780634</v>
      </c>
      <c r="H72" s="84">
        <f t="shared" si="16"/>
        <v>30260</v>
      </c>
      <c r="I72" s="85">
        <f t="shared" si="16"/>
        <v>0</v>
      </c>
      <c r="J72" s="102">
        <f t="shared" si="16"/>
        <v>810894</v>
      </c>
    </row>
    <row r="73" spans="1:10" x14ac:dyDescent="0.25">
      <c r="A73" s="104" t="s">
        <v>146</v>
      </c>
    </row>
  </sheetData>
  <mergeCells count="7">
    <mergeCell ref="A58:B58"/>
    <mergeCell ref="A72:B72"/>
    <mergeCell ref="B4:B5"/>
    <mergeCell ref="A4:A5"/>
    <mergeCell ref="A2:J2"/>
    <mergeCell ref="C4:F4"/>
    <mergeCell ref="G4:J4"/>
  </mergeCells>
  <phoneticPr fontId="0" type="noConversion"/>
  <pageMargins left="0.7" right="0.7" top="0.75" bottom="0.75" header="0.3" footer="0.3"/>
  <pageSetup paperSize="9" scale="88" orientation="portrait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="85" zoomScaleNormal="85" workbookViewId="0">
      <selection activeCell="A2" sqref="A2:L2"/>
    </sheetView>
  </sheetViews>
  <sheetFormatPr defaultRowHeight="15" x14ac:dyDescent="0.25"/>
  <cols>
    <col min="1" max="1" width="9.85546875" style="42" customWidth="1"/>
    <col min="2" max="2" width="44" style="42" customWidth="1"/>
    <col min="3" max="3" width="13.85546875" style="43" customWidth="1"/>
    <col min="4" max="4" width="11.7109375" style="43" customWidth="1"/>
    <col min="5" max="5" width="11" style="43" customWidth="1"/>
    <col min="6" max="6" width="11.7109375" style="43" customWidth="1"/>
    <col min="7" max="7" width="10.5703125" style="43" customWidth="1"/>
    <col min="8" max="8" width="13.85546875" style="43" customWidth="1"/>
    <col min="9" max="9" width="11.7109375" style="43" customWidth="1"/>
    <col min="10" max="10" width="11" style="43" customWidth="1"/>
    <col min="11" max="11" width="11.7109375" style="43" customWidth="1"/>
    <col min="12" max="12" width="10.5703125" style="43" customWidth="1"/>
  </cols>
  <sheetData>
    <row r="1" spans="1:12" x14ac:dyDescent="0.25">
      <c r="G1" s="44"/>
      <c r="L1" s="44" t="s">
        <v>147</v>
      </c>
    </row>
    <row r="2" spans="1:12" x14ac:dyDescent="0.25">
      <c r="A2" s="120" t="s">
        <v>141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x14ac:dyDescent="0.25">
      <c r="A3" s="120" t="s">
        <v>120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5.75" thickBot="1" x14ac:dyDescent="0.3">
      <c r="G4" s="45"/>
      <c r="L4" s="45" t="s">
        <v>105</v>
      </c>
    </row>
    <row r="5" spans="1:12" ht="16.5" thickBot="1" x14ac:dyDescent="0.3">
      <c r="A5" s="118" t="s">
        <v>2</v>
      </c>
      <c r="B5" s="116" t="s">
        <v>0</v>
      </c>
      <c r="C5" s="124" t="s">
        <v>144</v>
      </c>
      <c r="D5" s="125"/>
      <c r="E5" s="125"/>
      <c r="F5" s="125"/>
      <c r="G5" s="125"/>
      <c r="H5" s="124" t="s">
        <v>145</v>
      </c>
      <c r="I5" s="125"/>
      <c r="J5" s="125"/>
      <c r="K5" s="125"/>
      <c r="L5" s="126"/>
    </row>
    <row r="6" spans="1:12" ht="32.25" customHeight="1" thickBot="1" x14ac:dyDescent="0.3">
      <c r="A6" s="119"/>
      <c r="B6" s="117"/>
      <c r="C6" s="110" t="s">
        <v>124</v>
      </c>
      <c r="D6" s="46" t="s">
        <v>123</v>
      </c>
      <c r="E6" s="46" t="s">
        <v>121</v>
      </c>
      <c r="F6" s="46" t="s">
        <v>122</v>
      </c>
      <c r="G6" s="47" t="s">
        <v>1</v>
      </c>
      <c r="H6" s="46" t="s">
        <v>124</v>
      </c>
      <c r="I6" s="46" t="s">
        <v>123</v>
      </c>
      <c r="J6" s="46" t="s">
        <v>121</v>
      </c>
      <c r="K6" s="46" t="s">
        <v>122</v>
      </c>
      <c r="L6" s="47" t="s">
        <v>1</v>
      </c>
    </row>
    <row r="7" spans="1:12" x14ac:dyDescent="0.25">
      <c r="A7" s="48" t="s">
        <v>3</v>
      </c>
      <c r="B7" s="49" t="s">
        <v>4</v>
      </c>
      <c r="C7" s="50">
        <v>68180</v>
      </c>
      <c r="D7" s="50">
        <v>0</v>
      </c>
      <c r="E7" s="50">
        <v>0</v>
      </c>
      <c r="F7" s="50">
        <v>0</v>
      </c>
      <c r="G7" s="51">
        <f>SUM(C7:F7)</f>
        <v>68180</v>
      </c>
      <c r="H7" s="50">
        <v>68180</v>
      </c>
      <c r="I7" s="50">
        <v>0</v>
      </c>
      <c r="J7" s="50">
        <v>0</v>
      </c>
      <c r="K7" s="50">
        <v>0</v>
      </c>
      <c r="L7" s="51">
        <f>SUM(H7:K7)</f>
        <v>68180</v>
      </c>
    </row>
    <row r="8" spans="1:12" x14ac:dyDescent="0.25">
      <c r="A8" s="52" t="s">
        <v>5</v>
      </c>
      <c r="B8" s="53" t="s">
        <v>109</v>
      </c>
      <c r="C8" s="54">
        <v>77786</v>
      </c>
      <c r="D8" s="54">
        <v>0</v>
      </c>
      <c r="E8" s="54">
        <v>0</v>
      </c>
      <c r="F8" s="54">
        <v>0</v>
      </c>
      <c r="G8" s="55">
        <f t="shared" ref="G8:G71" si="0">SUM(C8:F8)</f>
        <v>77786</v>
      </c>
      <c r="H8" s="54">
        <v>77786</v>
      </c>
      <c r="I8" s="54">
        <v>0</v>
      </c>
      <c r="J8" s="54">
        <v>0</v>
      </c>
      <c r="K8" s="54">
        <v>0</v>
      </c>
      <c r="L8" s="55">
        <f t="shared" ref="L8:L16" si="1">SUM(H8:K8)</f>
        <v>77786</v>
      </c>
    </row>
    <row r="9" spans="1:12" x14ac:dyDescent="0.25">
      <c r="A9" s="52" t="s">
        <v>7</v>
      </c>
      <c r="B9" s="53" t="s">
        <v>8</v>
      </c>
      <c r="C9" s="54">
        <v>52510</v>
      </c>
      <c r="D9" s="54">
        <v>0</v>
      </c>
      <c r="E9" s="54">
        <v>0</v>
      </c>
      <c r="F9" s="54">
        <v>0</v>
      </c>
      <c r="G9" s="55">
        <f t="shared" si="0"/>
        <v>52510</v>
      </c>
      <c r="H9" s="54">
        <v>52510</v>
      </c>
      <c r="I9" s="54">
        <v>0</v>
      </c>
      <c r="J9" s="54">
        <v>0</v>
      </c>
      <c r="K9" s="54">
        <v>0</v>
      </c>
      <c r="L9" s="55">
        <f t="shared" si="1"/>
        <v>52510</v>
      </c>
    </row>
    <row r="10" spans="1:12" x14ac:dyDescent="0.25">
      <c r="A10" s="52" t="s">
        <v>9</v>
      </c>
      <c r="B10" s="53" t="s">
        <v>10</v>
      </c>
      <c r="C10" s="54">
        <v>4246</v>
      </c>
      <c r="D10" s="54">
        <v>0</v>
      </c>
      <c r="E10" s="54">
        <v>0</v>
      </c>
      <c r="F10" s="54">
        <v>0</v>
      </c>
      <c r="G10" s="55">
        <f t="shared" si="0"/>
        <v>4246</v>
      </c>
      <c r="H10" s="54">
        <f>4246+287</f>
        <v>4533</v>
      </c>
      <c r="I10" s="54">
        <v>0</v>
      </c>
      <c r="J10" s="54">
        <v>0</v>
      </c>
      <c r="K10" s="54">
        <v>0</v>
      </c>
      <c r="L10" s="55">
        <f t="shared" si="1"/>
        <v>4533</v>
      </c>
    </row>
    <row r="11" spans="1:12" x14ac:dyDescent="0.25">
      <c r="A11" s="52" t="s">
        <v>11</v>
      </c>
      <c r="B11" s="53" t="s">
        <v>12</v>
      </c>
      <c r="C11" s="54">
        <v>0</v>
      </c>
      <c r="D11" s="54">
        <v>0</v>
      </c>
      <c r="E11" s="54">
        <v>0</v>
      </c>
      <c r="F11" s="54">
        <v>0</v>
      </c>
      <c r="G11" s="55">
        <f t="shared" si="0"/>
        <v>0</v>
      </c>
      <c r="H11" s="54">
        <v>406</v>
      </c>
      <c r="I11" s="54">
        <v>0</v>
      </c>
      <c r="J11" s="54">
        <v>0</v>
      </c>
      <c r="K11" s="54">
        <v>0</v>
      </c>
      <c r="L11" s="55">
        <f t="shared" si="1"/>
        <v>406</v>
      </c>
    </row>
    <row r="12" spans="1:12" x14ac:dyDescent="0.25">
      <c r="A12" s="56" t="s">
        <v>13</v>
      </c>
      <c r="B12" s="57" t="s">
        <v>14</v>
      </c>
      <c r="C12" s="58">
        <v>0</v>
      </c>
      <c r="D12" s="58">
        <v>0</v>
      </c>
      <c r="E12" s="58">
        <v>0</v>
      </c>
      <c r="F12" s="58">
        <v>0</v>
      </c>
      <c r="G12" s="59">
        <f t="shared" si="0"/>
        <v>0</v>
      </c>
      <c r="H12" s="58">
        <v>0</v>
      </c>
      <c r="I12" s="58">
        <v>0</v>
      </c>
      <c r="J12" s="58">
        <v>0</v>
      </c>
      <c r="K12" s="58">
        <v>0</v>
      </c>
      <c r="L12" s="59">
        <f t="shared" si="1"/>
        <v>0</v>
      </c>
    </row>
    <row r="13" spans="1:12" x14ac:dyDescent="0.25">
      <c r="A13" s="52" t="s">
        <v>126</v>
      </c>
      <c r="B13" s="53" t="s">
        <v>127</v>
      </c>
      <c r="C13" s="54">
        <v>0</v>
      </c>
      <c r="D13" s="58">
        <v>0</v>
      </c>
      <c r="E13" s="58">
        <v>0</v>
      </c>
      <c r="F13" s="58">
        <v>0</v>
      </c>
      <c r="G13" s="60">
        <f t="shared" si="0"/>
        <v>0</v>
      </c>
      <c r="H13" s="54">
        <v>0</v>
      </c>
      <c r="I13" s="58">
        <v>0</v>
      </c>
      <c r="J13" s="58">
        <v>0</v>
      </c>
      <c r="K13" s="58">
        <v>0</v>
      </c>
      <c r="L13" s="60">
        <f t="shared" si="1"/>
        <v>0</v>
      </c>
    </row>
    <row r="14" spans="1:12" x14ac:dyDescent="0.25">
      <c r="A14" s="52" t="s">
        <v>128</v>
      </c>
      <c r="B14" s="53" t="s">
        <v>132</v>
      </c>
      <c r="C14" s="54">
        <v>0</v>
      </c>
      <c r="D14" s="58">
        <v>0</v>
      </c>
      <c r="E14" s="58">
        <v>0</v>
      </c>
      <c r="F14" s="58">
        <v>0</v>
      </c>
      <c r="G14" s="60">
        <f t="shared" si="0"/>
        <v>0</v>
      </c>
      <c r="H14" s="54">
        <v>0</v>
      </c>
      <c r="I14" s="58">
        <v>0</v>
      </c>
      <c r="J14" s="58">
        <v>0</v>
      </c>
      <c r="K14" s="58">
        <v>0</v>
      </c>
      <c r="L14" s="60">
        <f t="shared" si="1"/>
        <v>0</v>
      </c>
    </row>
    <row r="15" spans="1:12" x14ac:dyDescent="0.25">
      <c r="A15" s="52" t="s">
        <v>129</v>
      </c>
      <c r="B15" s="53" t="s">
        <v>133</v>
      </c>
      <c r="C15" s="54">
        <v>0</v>
      </c>
      <c r="D15" s="58">
        <v>0</v>
      </c>
      <c r="E15" s="58">
        <v>0</v>
      </c>
      <c r="F15" s="58">
        <v>0</v>
      </c>
      <c r="G15" s="60">
        <f t="shared" si="0"/>
        <v>0</v>
      </c>
      <c r="H15" s="54">
        <v>0</v>
      </c>
      <c r="I15" s="58">
        <v>0</v>
      </c>
      <c r="J15" s="58">
        <v>0</v>
      </c>
      <c r="K15" s="58">
        <v>0</v>
      </c>
      <c r="L15" s="60">
        <f t="shared" si="1"/>
        <v>0</v>
      </c>
    </row>
    <row r="16" spans="1:12" ht="15.75" thickBot="1" x14ac:dyDescent="0.3">
      <c r="A16" s="56" t="s">
        <v>130</v>
      </c>
      <c r="B16" s="57" t="s">
        <v>131</v>
      </c>
      <c r="C16" s="58">
        <v>11520</v>
      </c>
      <c r="D16" s="58">
        <v>0</v>
      </c>
      <c r="E16" s="58">
        <v>0</v>
      </c>
      <c r="F16" s="58">
        <v>0</v>
      </c>
      <c r="G16" s="61">
        <f t="shared" si="0"/>
        <v>11520</v>
      </c>
      <c r="H16" s="58">
        <v>11520</v>
      </c>
      <c r="I16" s="58">
        <v>0</v>
      </c>
      <c r="J16" s="58">
        <v>0</v>
      </c>
      <c r="K16" s="58">
        <v>0</v>
      </c>
      <c r="L16" s="61">
        <f t="shared" si="1"/>
        <v>11520</v>
      </c>
    </row>
    <row r="17" spans="1:12" ht="15.75" thickBot="1" x14ac:dyDescent="0.3">
      <c r="A17" s="62" t="s">
        <v>15</v>
      </c>
      <c r="B17" s="63" t="s">
        <v>16</v>
      </c>
      <c r="C17" s="64">
        <f t="shared" ref="C17:L17" si="2">SUM(C7:C16)</f>
        <v>214242</v>
      </c>
      <c r="D17" s="64">
        <f t="shared" si="2"/>
        <v>0</v>
      </c>
      <c r="E17" s="64">
        <f t="shared" si="2"/>
        <v>0</v>
      </c>
      <c r="F17" s="64">
        <f t="shared" si="2"/>
        <v>0</v>
      </c>
      <c r="G17" s="97">
        <f t="shared" si="2"/>
        <v>214242</v>
      </c>
      <c r="H17" s="64">
        <f t="shared" si="2"/>
        <v>214935</v>
      </c>
      <c r="I17" s="64">
        <f t="shared" si="2"/>
        <v>0</v>
      </c>
      <c r="J17" s="64">
        <f t="shared" si="2"/>
        <v>0</v>
      </c>
      <c r="K17" s="64">
        <f t="shared" si="2"/>
        <v>0</v>
      </c>
      <c r="L17" s="97">
        <f t="shared" si="2"/>
        <v>214935</v>
      </c>
    </row>
    <row r="18" spans="1:12" x14ac:dyDescent="0.25">
      <c r="A18" s="66"/>
      <c r="B18" s="67"/>
      <c r="C18" s="68"/>
      <c r="D18" s="68"/>
      <c r="E18" s="68"/>
      <c r="F18" s="69"/>
      <c r="G18" s="55"/>
      <c r="H18" s="68"/>
      <c r="I18" s="68"/>
      <c r="J18" s="68"/>
      <c r="K18" s="69"/>
      <c r="L18" s="55"/>
    </row>
    <row r="19" spans="1:12" x14ac:dyDescent="0.25">
      <c r="A19" s="52" t="s">
        <v>17</v>
      </c>
      <c r="B19" s="53" t="s">
        <v>18</v>
      </c>
      <c r="C19" s="54">
        <f>C20+C21+C22+C23</f>
        <v>226389</v>
      </c>
      <c r="D19" s="54">
        <f>D20+D21+D22+D23</f>
        <v>0</v>
      </c>
      <c r="E19" s="54">
        <f>E20+E21+E22+E23</f>
        <v>0</v>
      </c>
      <c r="F19" s="70">
        <f>F20+F21+F22+F23</f>
        <v>0</v>
      </c>
      <c r="G19" s="55">
        <f t="shared" si="0"/>
        <v>226389</v>
      </c>
      <c r="H19" s="54">
        <f>H20+H21+H22+H23</f>
        <v>226389</v>
      </c>
      <c r="I19" s="54">
        <f>I20+I21+I22+I23</f>
        <v>0</v>
      </c>
      <c r="J19" s="54">
        <f>J20+J21+J22+J23</f>
        <v>0</v>
      </c>
      <c r="K19" s="70">
        <f>K20+K21+K22+K23</f>
        <v>0</v>
      </c>
      <c r="L19" s="55">
        <f t="shared" ref="L19:L35" si="3">SUM(H19:K19)</f>
        <v>226389</v>
      </c>
    </row>
    <row r="20" spans="1:12" x14ac:dyDescent="0.25">
      <c r="A20" s="71" t="s">
        <v>96</v>
      </c>
      <c r="B20" s="72" t="s">
        <v>111</v>
      </c>
      <c r="C20" s="73">
        <v>100000</v>
      </c>
      <c r="D20" s="73">
        <v>0</v>
      </c>
      <c r="E20" s="73">
        <v>0</v>
      </c>
      <c r="F20" s="74">
        <v>0</v>
      </c>
      <c r="G20" s="55">
        <f t="shared" si="0"/>
        <v>100000</v>
      </c>
      <c r="H20" s="73">
        <v>100000</v>
      </c>
      <c r="I20" s="73">
        <v>0</v>
      </c>
      <c r="J20" s="73">
        <v>0</v>
      </c>
      <c r="K20" s="74">
        <v>0</v>
      </c>
      <c r="L20" s="55">
        <f t="shared" si="3"/>
        <v>100000</v>
      </c>
    </row>
    <row r="21" spans="1:12" x14ac:dyDescent="0.25">
      <c r="A21" s="71" t="s">
        <v>97</v>
      </c>
      <c r="B21" s="72" t="s">
        <v>24</v>
      </c>
      <c r="C21" s="73">
        <v>126329</v>
      </c>
      <c r="D21" s="73">
        <v>0</v>
      </c>
      <c r="E21" s="73">
        <v>0</v>
      </c>
      <c r="F21" s="74">
        <v>0</v>
      </c>
      <c r="G21" s="55">
        <f t="shared" si="0"/>
        <v>126329</v>
      </c>
      <c r="H21" s="73">
        <v>126329</v>
      </c>
      <c r="I21" s="73">
        <v>0</v>
      </c>
      <c r="J21" s="73">
        <v>0</v>
      </c>
      <c r="K21" s="74">
        <v>0</v>
      </c>
      <c r="L21" s="55">
        <f t="shared" si="3"/>
        <v>126329</v>
      </c>
    </row>
    <row r="22" spans="1:12" x14ac:dyDescent="0.25">
      <c r="A22" s="71" t="s">
        <v>98</v>
      </c>
      <c r="B22" s="72" t="s">
        <v>23</v>
      </c>
      <c r="C22" s="73">
        <v>0</v>
      </c>
      <c r="D22" s="73">
        <v>0</v>
      </c>
      <c r="E22" s="73">
        <v>0</v>
      </c>
      <c r="F22" s="74">
        <v>0</v>
      </c>
      <c r="G22" s="55">
        <f t="shared" si="0"/>
        <v>0</v>
      </c>
      <c r="H22" s="73">
        <v>0</v>
      </c>
      <c r="I22" s="73">
        <v>0</v>
      </c>
      <c r="J22" s="73">
        <v>0</v>
      </c>
      <c r="K22" s="74">
        <v>0</v>
      </c>
      <c r="L22" s="55">
        <f t="shared" si="3"/>
        <v>0</v>
      </c>
    </row>
    <row r="23" spans="1:12" x14ac:dyDescent="0.25">
      <c r="A23" s="71" t="s">
        <v>99</v>
      </c>
      <c r="B23" s="72" t="s">
        <v>22</v>
      </c>
      <c r="C23" s="73">
        <v>60</v>
      </c>
      <c r="D23" s="73">
        <v>0</v>
      </c>
      <c r="E23" s="73">
        <v>0</v>
      </c>
      <c r="F23" s="74">
        <v>0</v>
      </c>
      <c r="G23" s="55">
        <f t="shared" si="0"/>
        <v>60</v>
      </c>
      <c r="H23" s="73">
        <v>60</v>
      </c>
      <c r="I23" s="73">
        <v>0</v>
      </c>
      <c r="J23" s="73">
        <v>0</v>
      </c>
      <c r="K23" s="74">
        <v>0</v>
      </c>
      <c r="L23" s="55">
        <f t="shared" si="3"/>
        <v>60</v>
      </c>
    </row>
    <row r="24" spans="1:12" x14ac:dyDescent="0.25">
      <c r="A24" s="52" t="s">
        <v>19</v>
      </c>
      <c r="B24" s="53" t="s">
        <v>20</v>
      </c>
      <c r="C24" s="54">
        <f>C25</f>
        <v>90000</v>
      </c>
      <c r="D24" s="54">
        <f>D25</f>
        <v>0</v>
      </c>
      <c r="E24" s="54">
        <f>E25</f>
        <v>0</v>
      </c>
      <c r="F24" s="70">
        <f>F25</f>
        <v>0</v>
      </c>
      <c r="G24" s="55">
        <f t="shared" si="0"/>
        <v>90000</v>
      </c>
      <c r="H24" s="54">
        <f>H25</f>
        <v>90000</v>
      </c>
      <c r="I24" s="54">
        <f>I25</f>
        <v>0</v>
      </c>
      <c r="J24" s="54">
        <f>J25</f>
        <v>0</v>
      </c>
      <c r="K24" s="70">
        <f>K25</f>
        <v>0</v>
      </c>
      <c r="L24" s="55">
        <f t="shared" si="3"/>
        <v>90000</v>
      </c>
    </row>
    <row r="25" spans="1:12" x14ac:dyDescent="0.25">
      <c r="A25" s="71" t="s">
        <v>100</v>
      </c>
      <c r="B25" s="72" t="s">
        <v>21</v>
      </c>
      <c r="C25" s="73">
        <v>90000</v>
      </c>
      <c r="D25" s="73">
        <v>0</v>
      </c>
      <c r="E25" s="73">
        <v>0</v>
      </c>
      <c r="F25" s="74">
        <v>0</v>
      </c>
      <c r="G25" s="55">
        <f t="shared" si="0"/>
        <v>90000</v>
      </c>
      <c r="H25" s="73">
        <v>90000</v>
      </c>
      <c r="I25" s="73">
        <v>0</v>
      </c>
      <c r="J25" s="73">
        <v>0</v>
      </c>
      <c r="K25" s="74">
        <v>0</v>
      </c>
      <c r="L25" s="55">
        <f t="shared" si="3"/>
        <v>90000</v>
      </c>
    </row>
    <row r="26" spans="1:12" x14ac:dyDescent="0.25">
      <c r="A26" s="52" t="s">
        <v>25</v>
      </c>
      <c r="B26" s="53" t="s">
        <v>26</v>
      </c>
      <c r="C26" s="54">
        <f>C27</f>
        <v>10000</v>
      </c>
      <c r="D26" s="54">
        <f>D27</f>
        <v>0</v>
      </c>
      <c r="E26" s="54">
        <f>E27</f>
        <v>0</v>
      </c>
      <c r="F26" s="70">
        <f>F27</f>
        <v>0</v>
      </c>
      <c r="G26" s="55">
        <f t="shared" si="0"/>
        <v>10000</v>
      </c>
      <c r="H26" s="54">
        <f>H27</f>
        <v>10000</v>
      </c>
      <c r="I26" s="54">
        <f>I27</f>
        <v>0</v>
      </c>
      <c r="J26" s="54">
        <f>J27</f>
        <v>0</v>
      </c>
      <c r="K26" s="70">
        <f>K27</f>
        <v>0</v>
      </c>
      <c r="L26" s="55">
        <f t="shared" si="3"/>
        <v>10000</v>
      </c>
    </row>
    <row r="27" spans="1:12" x14ac:dyDescent="0.25">
      <c r="A27" s="71" t="s">
        <v>101</v>
      </c>
      <c r="B27" s="72" t="s">
        <v>27</v>
      </c>
      <c r="C27" s="73">
        <v>10000</v>
      </c>
      <c r="D27" s="73">
        <v>0</v>
      </c>
      <c r="E27" s="73">
        <v>0</v>
      </c>
      <c r="F27" s="74">
        <v>0</v>
      </c>
      <c r="G27" s="55">
        <f t="shared" si="0"/>
        <v>10000</v>
      </c>
      <c r="H27" s="73">
        <v>10000</v>
      </c>
      <c r="I27" s="73">
        <v>0</v>
      </c>
      <c r="J27" s="73">
        <v>0</v>
      </c>
      <c r="K27" s="74">
        <v>0</v>
      </c>
      <c r="L27" s="55">
        <f t="shared" si="3"/>
        <v>10000</v>
      </c>
    </row>
    <row r="28" spans="1:12" x14ac:dyDescent="0.25">
      <c r="A28" s="105" t="s">
        <v>134</v>
      </c>
      <c r="B28" s="106" t="s">
        <v>135</v>
      </c>
      <c r="C28" s="107">
        <f>C29+C30</f>
        <v>5010</v>
      </c>
      <c r="D28" s="73"/>
      <c r="E28" s="73"/>
      <c r="F28" s="74"/>
      <c r="G28" s="55">
        <f t="shared" si="0"/>
        <v>5010</v>
      </c>
      <c r="H28" s="107">
        <f>H29+H30</f>
        <v>5010</v>
      </c>
      <c r="I28" s="73"/>
      <c r="J28" s="73"/>
      <c r="K28" s="74"/>
      <c r="L28" s="55">
        <f t="shared" si="3"/>
        <v>5010</v>
      </c>
    </row>
    <row r="29" spans="1:12" x14ac:dyDescent="0.25">
      <c r="A29" s="71" t="s">
        <v>136</v>
      </c>
      <c r="B29" s="72" t="s">
        <v>137</v>
      </c>
      <c r="C29" s="73">
        <v>5000</v>
      </c>
      <c r="D29" s="73"/>
      <c r="E29" s="73"/>
      <c r="F29" s="74"/>
      <c r="G29" s="55">
        <f t="shared" si="0"/>
        <v>5000</v>
      </c>
      <c r="H29" s="73">
        <v>5000</v>
      </c>
      <c r="I29" s="73"/>
      <c r="J29" s="73"/>
      <c r="K29" s="74"/>
      <c r="L29" s="55">
        <f t="shared" si="3"/>
        <v>5000</v>
      </c>
    </row>
    <row r="30" spans="1:12" x14ac:dyDescent="0.25">
      <c r="A30" s="71" t="s">
        <v>138</v>
      </c>
      <c r="B30" s="72" t="s">
        <v>139</v>
      </c>
      <c r="C30" s="73">
        <v>10</v>
      </c>
      <c r="D30" s="73"/>
      <c r="E30" s="73"/>
      <c r="F30" s="74"/>
      <c r="G30" s="55">
        <f t="shared" si="0"/>
        <v>10</v>
      </c>
      <c r="H30" s="73">
        <v>10</v>
      </c>
      <c r="I30" s="73"/>
      <c r="J30" s="73"/>
      <c r="K30" s="74"/>
      <c r="L30" s="55">
        <f t="shared" si="3"/>
        <v>10</v>
      </c>
    </row>
    <row r="31" spans="1:12" x14ac:dyDescent="0.25">
      <c r="A31" s="52" t="s">
        <v>52</v>
      </c>
      <c r="B31" s="53" t="s">
        <v>53</v>
      </c>
      <c r="C31" s="54">
        <f>C32+C33+C34</f>
        <v>0</v>
      </c>
      <c r="D31" s="54">
        <f>D32+D33+D34</f>
        <v>0</v>
      </c>
      <c r="E31" s="54">
        <f>E32+E33+E34</f>
        <v>0</v>
      </c>
      <c r="F31" s="70">
        <f>F32+F33+F34</f>
        <v>0</v>
      </c>
      <c r="G31" s="55">
        <f t="shared" si="0"/>
        <v>0</v>
      </c>
      <c r="H31" s="54">
        <f>H32+H33+H34</f>
        <v>0</v>
      </c>
      <c r="I31" s="54">
        <f>I32+I33+I34</f>
        <v>0</v>
      </c>
      <c r="J31" s="54">
        <f>J32+J33+J34</f>
        <v>0</v>
      </c>
      <c r="K31" s="70">
        <f>K32+K33+K34</f>
        <v>0</v>
      </c>
      <c r="L31" s="55">
        <f t="shared" si="3"/>
        <v>0</v>
      </c>
    </row>
    <row r="32" spans="1:12" x14ac:dyDescent="0.25">
      <c r="A32" s="71" t="s">
        <v>102</v>
      </c>
      <c r="B32" s="72" t="s">
        <v>54</v>
      </c>
      <c r="C32" s="73">
        <v>0</v>
      </c>
      <c r="D32" s="73">
        <v>0</v>
      </c>
      <c r="E32" s="73">
        <v>0</v>
      </c>
      <c r="F32" s="74">
        <v>0</v>
      </c>
      <c r="G32" s="55">
        <f t="shared" si="0"/>
        <v>0</v>
      </c>
      <c r="H32" s="73">
        <v>0</v>
      </c>
      <c r="I32" s="73">
        <v>0</v>
      </c>
      <c r="J32" s="73">
        <v>0</v>
      </c>
      <c r="K32" s="74">
        <v>0</v>
      </c>
      <c r="L32" s="55">
        <f t="shared" si="3"/>
        <v>0</v>
      </c>
    </row>
    <row r="33" spans="1:12" x14ac:dyDescent="0.25">
      <c r="A33" s="71" t="s">
        <v>103</v>
      </c>
      <c r="B33" s="72" t="s">
        <v>55</v>
      </c>
      <c r="C33" s="73">
        <v>0</v>
      </c>
      <c r="D33" s="73">
        <v>0</v>
      </c>
      <c r="E33" s="73">
        <v>0</v>
      </c>
      <c r="F33" s="74">
        <v>0</v>
      </c>
      <c r="G33" s="55">
        <f t="shared" si="0"/>
        <v>0</v>
      </c>
      <c r="H33" s="73">
        <v>0</v>
      </c>
      <c r="I33" s="73">
        <v>0</v>
      </c>
      <c r="J33" s="73">
        <v>0</v>
      </c>
      <c r="K33" s="74">
        <v>0</v>
      </c>
      <c r="L33" s="55">
        <f t="shared" si="3"/>
        <v>0</v>
      </c>
    </row>
    <row r="34" spans="1:12" ht="15.75" thickBot="1" x14ac:dyDescent="0.3">
      <c r="A34" s="75" t="s">
        <v>104</v>
      </c>
      <c r="B34" s="76" t="s">
        <v>56</v>
      </c>
      <c r="C34" s="77">
        <v>0</v>
      </c>
      <c r="D34" s="73">
        <v>0</v>
      </c>
      <c r="E34" s="73">
        <v>0</v>
      </c>
      <c r="F34" s="74">
        <v>0</v>
      </c>
      <c r="G34" s="59">
        <f t="shared" si="0"/>
        <v>0</v>
      </c>
      <c r="H34" s="77">
        <v>0</v>
      </c>
      <c r="I34" s="73">
        <v>0</v>
      </c>
      <c r="J34" s="73">
        <v>0</v>
      </c>
      <c r="K34" s="74">
        <v>0</v>
      </c>
      <c r="L34" s="59">
        <f t="shared" si="3"/>
        <v>0</v>
      </c>
    </row>
    <row r="35" spans="1:12" ht="15.75" thickBot="1" x14ac:dyDescent="0.3">
      <c r="A35" s="62" t="s">
        <v>28</v>
      </c>
      <c r="B35" s="63" t="s">
        <v>29</v>
      </c>
      <c r="C35" s="64">
        <f>C26+C24+C19+C31+C28</f>
        <v>331399</v>
      </c>
      <c r="D35" s="64">
        <f>D26+D24+D19+D31</f>
        <v>0</v>
      </c>
      <c r="E35" s="64">
        <f>E26+E24+E19+E31</f>
        <v>0</v>
      </c>
      <c r="F35" s="78">
        <f>F26+F24+F19+F31</f>
        <v>0</v>
      </c>
      <c r="G35" s="65">
        <f t="shared" si="0"/>
        <v>331399</v>
      </c>
      <c r="H35" s="64">
        <f>H26+H24+H19+H31+H28</f>
        <v>331399</v>
      </c>
      <c r="I35" s="64">
        <f>I26+I24+I19+I31</f>
        <v>0</v>
      </c>
      <c r="J35" s="64">
        <f>J26+J24+J19+J31</f>
        <v>0</v>
      </c>
      <c r="K35" s="78">
        <f>K26+K24+K19+K31</f>
        <v>0</v>
      </c>
      <c r="L35" s="65">
        <f t="shared" si="3"/>
        <v>331399</v>
      </c>
    </row>
    <row r="36" spans="1:12" x14ac:dyDescent="0.25">
      <c r="A36" s="66"/>
      <c r="B36" s="67"/>
      <c r="C36" s="68"/>
      <c r="D36" s="68"/>
      <c r="E36" s="68"/>
      <c r="F36" s="69"/>
      <c r="G36" s="55"/>
      <c r="H36" s="68"/>
      <c r="I36" s="68"/>
      <c r="J36" s="68"/>
      <c r="K36" s="69"/>
      <c r="L36" s="55"/>
    </row>
    <row r="37" spans="1:12" x14ac:dyDescent="0.25">
      <c r="A37" s="52" t="s">
        <v>30</v>
      </c>
      <c r="B37" s="53" t="s">
        <v>40</v>
      </c>
      <c r="C37" s="54">
        <v>0</v>
      </c>
      <c r="D37" s="54">
        <v>0</v>
      </c>
      <c r="E37" s="54">
        <v>0</v>
      </c>
      <c r="F37" s="70">
        <v>0</v>
      </c>
      <c r="G37" s="55">
        <f t="shared" si="0"/>
        <v>0</v>
      </c>
      <c r="H37" s="54">
        <v>0</v>
      </c>
      <c r="I37" s="54">
        <v>0</v>
      </c>
      <c r="J37" s="54">
        <v>0</v>
      </c>
      <c r="K37" s="70">
        <v>0</v>
      </c>
      <c r="L37" s="55">
        <f t="shared" ref="L37:L51" si="4">SUM(H37:K37)</f>
        <v>0</v>
      </c>
    </row>
    <row r="38" spans="1:12" x14ac:dyDescent="0.25">
      <c r="A38" s="52" t="s">
        <v>31</v>
      </c>
      <c r="B38" s="53" t="s">
        <v>41</v>
      </c>
      <c r="C38" s="54">
        <f>2000</f>
        <v>2000</v>
      </c>
      <c r="D38" s="54">
        <v>3000</v>
      </c>
      <c r="E38" s="54">
        <v>24</v>
      </c>
      <c r="F38" s="54">
        <v>1500</v>
      </c>
      <c r="G38" s="55">
        <f t="shared" si="0"/>
        <v>6524</v>
      </c>
      <c r="H38" s="54">
        <f>2000</f>
        <v>2000</v>
      </c>
      <c r="I38" s="54">
        <v>3000</v>
      </c>
      <c r="J38" s="54">
        <v>24</v>
      </c>
      <c r="K38" s="54">
        <v>1500</v>
      </c>
      <c r="L38" s="55">
        <f t="shared" si="4"/>
        <v>6524</v>
      </c>
    </row>
    <row r="39" spans="1:12" x14ac:dyDescent="0.25">
      <c r="A39" s="71" t="s">
        <v>64</v>
      </c>
      <c r="B39" s="72" t="s">
        <v>57</v>
      </c>
      <c r="C39" s="73">
        <v>0</v>
      </c>
      <c r="D39" s="73">
        <v>0</v>
      </c>
      <c r="E39" s="73">
        <v>0</v>
      </c>
      <c r="F39" s="73">
        <v>0</v>
      </c>
      <c r="G39" s="55">
        <f t="shared" si="0"/>
        <v>0</v>
      </c>
      <c r="H39" s="73">
        <v>0</v>
      </c>
      <c r="I39" s="73">
        <v>0</v>
      </c>
      <c r="J39" s="73">
        <v>0</v>
      </c>
      <c r="K39" s="73">
        <v>0</v>
      </c>
      <c r="L39" s="55">
        <f t="shared" si="4"/>
        <v>0</v>
      </c>
    </row>
    <row r="40" spans="1:12" x14ac:dyDescent="0.25">
      <c r="A40" s="52" t="s">
        <v>32</v>
      </c>
      <c r="B40" s="53" t="s">
        <v>42</v>
      </c>
      <c r="C40" s="54">
        <v>370</v>
      </c>
      <c r="D40" s="54">
        <v>0</v>
      </c>
      <c r="E40" s="54">
        <v>0</v>
      </c>
      <c r="F40" s="54">
        <v>0</v>
      </c>
      <c r="G40" s="55">
        <f t="shared" si="0"/>
        <v>370</v>
      </c>
      <c r="H40" s="54">
        <v>370</v>
      </c>
      <c r="I40" s="54">
        <v>0</v>
      </c>
      <c r="J40" s="54">
        <v>0</v>
      </c>
      <c r="K40" s="54">
        <v>0</v>
      </c>
      <c r="L40" s="55">
        <f t="shared" si="4"/>
        <v>370</v>
      </c>
    </row>
    <row r="41" spans="1:12" x14ac:dyDescent="0.25">
      <c r="A41" s="52" t="s">
        <v>33</v>
      </c>
      <c r="B41" s="53" t="s">
        <v>43</v>
      </c>
      <c r="C41" s="54">
        <f>C42+C43+C44</f>
        <v>0</v>
      </c>
      <c r="D41" s="54">
        <f>D42+D43+D44</f>
        <v>0</v>
      </c>
      <c r="E41" s="54">
        <f>E42+E43+E44</f>
        <v>0</v>
      </c>
      <c r="F41" s="54">
        <f>F42+F43+F44</f>
        <v>0</v>
      </c>
      <c r="G41" s="55">
        <f t="shared" si="0"/>
        <v>0</v>
      </c>
      <c r="H41" s="54">
        <f>H42+H43+H44</f>
        <v>0</v>
      </c>
      <c r="I41" s="54">
        <f>I42+I43+I44</f>
        <v>0</v>
      </c>
      <c r="J41" s="54">
        <f>J42+J43+J44</f>
        <v>0</v>
      </c>
      <c r="K41" s="54">
        <f>K42+K43+K44</f>
        <v>0</v>
      </c>
      <c r="L41" s="55">
        <f t="shared" si="4"/>
        <v>0</v>
      </c>
    </row>
    <row r="42" spans="1:12" ht="29.25" customHeight="1" x14ac:dyDescent="0.25">
      <c r="A42" s="71" t="s">
        <v>95</v>
      </c>
      <c r="B42" s="79" t="s">
        <v>61</v>
      </c>
      <c r="C42" s="73">
        <v>0</v>
      </c>
      <c r="D42" s="73">
        <v>0</v>
      </c>
      <c r="E42" s="73">
        <v>0</v>
      </c>
      <c r="F42" s="73">
        <v>0</v>
      </c>
      <c r="G42" s="55">
        <f t="shared" si="0"/>
        <v>0</v>
      </c>
      <c r="H42" s="73">
        <v>0</v>
      </c>
      <c r="I42" s="73">
        <v>0</v>
      </c>
      <c r="J42" s="73">
        <v>0</v>
      </c>
      <c r="K42" s="73">
        <v>0</v>
      </c>
      <c r="L42" s="55">
        <f t="shared" si="4"/>
        <v>0</v>
      </c>
    </row>
    <row r="43" spans="1:12" x14ac:dyDescent="0.25">
      <c r="A43" s="71" t="s">
        <v>62</v>
      </c>
      <c r="B43" s="72" t="s">
        <v>60</v>
      </c>
      <c r="C43" s="73">
        <v>0</v>
      </c>
      <c r="D43" s="73">
        <v>0</v>
      </c>
      <c r="E43" s="73">
        <v>0</v>
      </c>
      <c r="F43" s="73">
        <v>0</v>
      </c>
      <c r="G43" s="55">
        <f t="shared" si="0"/>
        <v>0</v>
      </c>
      <c r="H43" s="73">
        <v>0</v>
      </c>
      <c r="I43" s="73">
        <v>0</v>
      </c>
      <c r="J43" s="73">
        <v>0</v>
      </c>
      <c r="K43" s="73">
        <v>0</v>
      </c>
      <c r="L43" s="55">
        <f t="shared" si="4"/>
        <v>0</v>
      </c>
    </row>
    <row r="44" spans="1:12" x14ac:dyDescent="0.25">
      <c r="A44" s="71" t="s">
        <v>63</v>
      </c>
      <c r="B44" s="72" t="s">
        <v>59</v>
      </c>
      <c r="C44" s="73">
        <v>0</v>
      </c>
      <c r="D44" s="73">
        <v>0</v>
      </c>
      <c r="E44" s="73">
        <v>0</v>
      </c>
      <c r="F44" s="73">
        <v>0</v>
      </c>
      <c r="G44" s="55">
        <f t="shared" si="0"/>
        <v>0</v>
      </c>
      <c r="H44" s="73">
        <v>0</v>
      </c>
      <c r="I44" s="73">
        <v>0</v>
      </c>
      <c r="J44" s="73">
        <v>0</v>
      </c>
      <c r="K44" s="73">
        <v>0</v>
      </c>
      <c r="L44" s="55">
        <f t="shared" si="4"/>
        <v>0</v>
      </c>
    </row>
    <row r="45" spans="1:12" x14ac:dyDescent="0.25">
      <c r="A45" s="52" t="s">
        <v>34</v>
      </c>
      <c r="B45" s="53" t="s">
        <v>44</v>
      </c>
      <c r="C45" s="54">
        <f>C46</f>
        <v>16100</v>
      </c>
      <c r="D45" s="54">
        <f>D46</f>
        <v>0</v>
      </c>
      <c r="E45" s="54">
        <f>E46</f>
        <v>10951</v>
      </c>
      <c r="F45" s="54">
        <f>F46</f>
        <v>0</v>
      </c>
      <c r="G45" s="55">
        <f t="shared" si="0"/>
        <v>27051</v>
      </c>
      <c r="H45" s="54">
        <f>H46</f>
        <v>16100</v>
      </c>
      <c r="I45" s="54">
        <f>I46</f>
        <v>0</v>
      </c>
      <c r="J45" s="54">
        <f>J46</f>
        <v>10951</v>
      </c>
      <c r="K45" s="54">
        <f>K46</f>
        <v>0</v>
      </c>
      <c r="L45" s="55">
        <f t="shared" si="4"/>
        <v>27051</v>
      </c>
    </row>
    <row r="46" spans="1:12" x14ac:dyDescent="0.25">
      <c r="A46" s="71" t="s">
        <v>65</v>
      </c>
      <c r="B46" s="72" t="s">
        <v>58</v>
      </c>
      <c r="C46" s="73">
        <v>16100</v>
      </c>
      <c r="D46" s="73">
        <v>0</v>
      </c>
      <c r="E46" s="73">
        <v>10951</v>
      </c>
      <c r="F46" s="73">
        <v>0</v>
      </c>
      <c r="G46" s="55">
        <f t="shared" si="0"/>
        <v>27051</v>
      </c>
      <c r="H46" s="73">
        <v>16100</v>
      </c>
      <c r="I46" s="73">
        <v>0</v>
      </c>
      <c r="J46" s="73">
        <v>10951</v>
      </c>
      <c r="K46" s="73">
        <v>0</v>
      </c>
      <c r="L46" s="55">
        <f t="shared" si="4"/>
        <v>27051</v>
      </c>
    </row>
    <row r="47" spans="1:12" x14ac:dyDescent="0.25">
      <c r="A47" s="52" t="s">
        <v>35</v>
      </c>
      <c r="B47" s="53" t="s">
        <v>45</v>
      </c>
      <c r="C47" s="54">
        <f>(C38+C40+C45)*27%+1</f>
        <v>4987.9000000000005</v>
      </c>
      <c r="D47" s="54">
        <v>0</v>
      </c>
      <c r="E47" s="54">
        <f>(E38+E45+E40)*27%</f>
        <v>2963.25</v>
      </c>
      <c r="F47" s="54">
        <v>0</v>
      </c>
      <c r="G47" s="55">
        <f t="shared" si="0"/>
        <v>7951.1500000000005</v>
      </c>
      <c r="H47" s="54">
        <f>(H38+H40+H45)*27%+1</f>
        <v>4987.9000000000005</v>
      </c>
      <c r="I47" s="54">
        <v>0</v>
      </c>
      <c r="J47" s="54">
        <f>(J38+J45+J40)*27%</f>
        <v>2963.25</v>
      </c>
      <c r="K47" s="54">
        <v>0</v>
      </c>
      <c r="L47" s="55">
        <f t="shared" si="4"/>
        <v>7951.1500000000005</v>
      </c>
    </row>
    <row r="48" spans="1:12" x14ac:dyDescent="0.25">
      <c r="A48" s="52" t="s">
        <v>36</v>
      </c>
      <c r="B48" s="53" t="s">
        <v>46</v>
      </c>
      <c r="C48" s="54">
        <v>0</v>
      </c>
      <c r="D48" s="54">
        <v>0</v>
      </c>
      <c r="E48" s="54">
        <v>0</v>
      </c>
      <c r="F48" s="54">
        <v>0</v>
      </c>
      <c r="G48" s="55">
        <f t="shared" si="0"/>
        <v>0</v>
      </c>
      <c r="H48" s="54">
        <v>0</v>
      </c>
      <c r="I48" s="54">
        <v>0</v>
      </c>
      <c r="J48" s="54">
        <v>0</v>
      </c>
      <c r="K48" s="54">
        <v>0</v>
      </c>
      <c r="L48" s="55">
        <f t="shared" si="4"/>
        <v>0</v>
      </c>
    </row>
    <row r="49" spans="1:12" x14ac:dyDescent="0.25">
      <c r="A49" s="52" t="s">
        <v>37</v>
      </c>
      <c r="B49" s="53" t="s">
        <v>47</v>
      </c>
      <c r="C49" s="54">
        <v>0</v>
      </c>
      <c r="D49" s="54">
        <v>0</v>
      </c>
      <c r="E49" s="54">
        <v>0</v>
      </c>
      <c r="F49" s="54">
        <v>0</v>
      </c>
      <c r="G49" s="55">
        <f t="shared" si="0"/>
        <v>0</v>
      </c>
      <c r="H49" s="54">
        <v>0</v>
      </c>
      <c r="I49" s="54">
        <v>0</v>
      </c>
      <c r="J49" s="54">
        <v>0</v>
      </c>
      <c r="K49" s="54">
        <v>0</v>
      </c>
      <c r="L49" s="55">
        <f t="shared" si="4"/>
        <v>0</v>
      </c>
    </row>
    <row r="50" spans="1:12" x14ac:dyDescent="0.25">
      <c r="A50" s="52" t="s">
        <v>38</v>
      </c>
      <c r="B50" s="53" t="s">
        <v>48</v>
      </c>
      <c r="C50" s="54">
        <v>0</v>
      </c>
      <c r="D50" s="54">
        <v>0</v>
      </c>
      <c r="E50" s="54">
        <v>0</v>
      </c>
      <c r="F50" s="54">
        <v>0</v>
      </c>
      <c r="G50" s="55">
        <f t="shared" si="0"/>
        <v>0</v>
      </c>
      <c r="H50" s="54">
        <v>0</v>
      </c>
      <c r="I50" s="54">
        <v>0</v>
      </c>
      <c r="J50" s="54">
        <v>0</v>
      </c>
      <c r="K50" s="54">
        <v>0</v>
      </c>
      <c r="L50" s="55">
        <f t="shared" si="4"/>
        <v>0</v>
      </c>
    </row>
    <row r="51" spans="1:12" ht="15.75" thickBot="1" x14ac:dyDescent="0.3">
      <c r="A51" s="56" t="s">
        <v>39</v>
      </c>
      <c r="B51" s="57" t="s">
        <v>49</v>
      </c>
      <c r="C51" s="58">
        <v>0</v>
      </c>
      <c r="D51" s="54">
        <v>0</v>
      </c>
      <c r="E51" s="54">
        <v>0</v>
      </c>
      <c r="F51" s="54">
        <v>0</v>
      </c>
      <c r="G51" s="59">
        <f t="shared" si="0"/>
        <v>0</v>
      </c>
      <c r="H51" s="58">
        <v>0</v>
      </c>
      <c r="I51" s="54">
        <v>0</v>
      </c>
      <c r="J51" s="54">
        <v>0</v>
      </c>
      <c r="K51" s="54">
        <v>0</v>
      </c>
      <c r="L51" s="59">
        <f t="shared" si="4"/>
        <v>0</v>
      </c>
    </row>
    <row r="52" spans="1:12" ht="15.75" thickBot="1" x14ac:dyDescent="0.3">
      <c r="A52" s="62" t="s">
        <v>50</v>
      </c>
      <c r="B52" s="63" t="s">
        <v>51</v>
      </c>
      <c r="C52" s="64">
        <f t="shared" ref="C52:L52" si="5">C37+C38+C40+C41+C45+C47+C48+C49+C50+C51</f>
        <v>23457.9</v>
      </c>
      <c r="D52" s="64">
        <f t="shared" si="5"/>
        <v>3000</v>
      </c>
      <c r="E52" s="64">
        <f t="shared" si="5"/>
        <v>13938.25</v>
      </c>
      <c r="F52" s="78">
        <f t="shared" si="5"/>
        <v>1500</v>
      </c>
      <c r="G52" s="97">
        <f t="shared" si="5"/>
        <v>41896.15</v>
      </c>
      <c r="H52" s="64">
        <f t="shared" si="5"/>
        <v>23457.9</v>
      </c>
      <c r="I52" s="64">
        <f t="shared" si="5"/>
        <v>3000</v>
      </c>
      <c r="J52" s="64">
        <f t="shared" si="5"/>
        <v>13938.25</v>
      </c>
      <c r="K52" s="78">
        <f t="shared" si="5"/>
        <v>1500</v>
      </c>
      <c r="L52" s="97">
        <f t="shared" si="5"/>
        <v>41896.15</v>
      </c>
    </row>
    <row r="53" spans="1:12" x14ac:dyDescent="0.25">
      <c r="A53" s="66"/>
      <c r="B53" s="67"/>
      <c r="C53" s="68"/>
      <c r="D53" s="68"/>
      <c r="E53" s="68"/>
      <c r="F53" s="69"/>
      <c r="G53" s="55"/>
      <c r="H53" s="68"/>
      <c r="I53" s="68"/>
      <c r="J53" s="68"/>
      <c r="K53" s="69"/>
      <c r="L53" s="55"/>
    </row>
    <row r="54" spans="1:12" x14ac:dyDescent="0.25">
      <c r="A54" s="52" t="s">
        <v>66</v>
      </c>
      <c r="B54" s="53" t="s">
        <v>71</v>
      </c>
      <c r="C54" s="54">
        <v>0</v>
      </c>
      <c r="D54" s="54">
        <v>0</v>
      </c>
      <c r="E54" s="54">
        <v>0</v>
      </c>
      <c r="F54" s="54">
        <v>0</v>
      </c>
      <c r="G54" s="55">
        <f t="shared" si="0"/>
        <v>0</v>
      </c>
      <c r="H54" s="54">
        <v>0</v>
      </c>
      <c r="I54" s="54">
        <v>0</v>
      </c>
      <c r="J54" s="54">
        <v>0</v>
      </c>
      <c r="K54" s="54">
        <v>0</v>
      </c>
      <c r="L54" s="55">
        <f t="shared" ref="L54:L58" si="6">SUM(H54:K54)</f>
        <v>0</v>
      </c>
    </row>
    <row r="55" spans="1:12" x14ac:dyDescent="0.25">
      <c r="A55" s="52" t="s">
        <v>67</v>
      </c>
      <c r="B55" s="53" t="s">
        <v>110</v>
      </c>
      <c r="C55" s="54">
        <v>0</v>
      </c>
      <c r="D55" s="54">
        <v>0</v>
      </c>
      <c r="E55" s="54">
        <v>0</v>
      </c>
      <c r="F55" s="54">
        <v>0</v>
      </c>
      <c r="G55" s="55">
        <f t="shared" si="0"/>
        <v>0</v>
      </c>
      <c r="H55" s="54">
        <v>0</v>
      </c>
      <c r="I55" s="54">
        <v>0</v>
      </c>
      <c r="J55" s="54">
        <v>0</v>
      </c>
      <c r="K55" s="54">
        <v>0</v>
      </c>
      <c r="L55" s="55">
        <f t="shared" si="6"/>
        <v>0</v>
      </c>
    </row>
    <row r="56" spans="1:12" ht="15.75" thickBot="1" x14ac:dyDescent="0.3">
      <c r="A56" s="56" t="s">
        <v>68</v>
      </c>
      <c r="B56" s="57" t="s">
        <v>72</v>
      </c>
      <c r="C56" s="54">
        <v>0</v>
      </c>
      <c r="D56" s="54">
        <v>0</v>
      </c>
      <c r="E56" s="54">
        <v>0</v>
      </c>
      <c r="F56" s="54">
        <v>0</v>
      </c>
      <c r="G56" s="59">
        <f t="shared" si="0"/>
        <v>0</v>
      </c>
      <c r="H56" s="54">
        <v>0</v>
      </c>
      <c r="I56" s="54">
        <v>0</v>
      </c>
      <c r="J56" s="54">
        <v>0</v>
      </c>
      <c r="K56" s="54">
        <v>0</v>
      </c>
      <c r="L56" s="59">
        <f t="shared" si="6"/>
        <v>0</v>
      </c>
    </row>
    <row r="57" spans="1:12" ht="15.75" thickBot="1" x14ac:dyDescent="0.3">
      <c r="A57" s="62" t="s">
        <v>69</v>
      </c>
      <c r="B57" s="63" t="s">
        <v>70</v>
      </c>
      <c r="C57" s="64">
        <f>SUM(C54:C56)</f>
        <v>0</v>
      </c>
      <c r="D57" s="64">
        <f>SUM(D54:D56)</f>
        <v>0</v>
      </c>
      <c r="E57" s="64">
        <f>SUM(E54:E56)</f>
        <v>0</v>
      </c>
      <c r="F57" s="78">
        <f>SUM(F54:F56)</f>
        <v>0</v>
      </c>
      <c r="G57" s="65">
        <f t="shared" si="0"/>
        <v>0</v>
      </c>
      <c r="H57" s="64">
        <f>SUM(H54:H56)</f>
        <v>0</v>
      </c>
      <c r="I57" s="64">
        <f>SUM(I54:I56)</f>
        <v>0</v>
      </c>
      <c r="J57" s="64">
        <f>SUM(J54:J56)</f>
        <v>0</v>
      </c>
      <c r="K57" s="78">
        <f>SUM(K54:K56)</f>
        <v>0</v>
      </c>
      <c r="L57" s="65">
        <f t="shared" si="6"/>
        <v>0</v>
      </c>
    </row>
    <row r="58" spans="1:12" ht="15.75" thickBot="1" x14ac:dyDescent="0.3">
      <c r="A58" s="80"/>
      <c r="B58" s="81"/>
      <c r="C58" s="82"/>
      <c r="D58" s="82"/>
      <c r="E58" s="82"/>
      <c r="F58" s="83"/>
      <c r="G58" s="59">
        <f t="shared" si="0"/>
        <v>0</v>
      </c>
      <c r="H58" s="82"/>
      <c r="I58" s="82"/>
      <c r="J58" s="82"/>
      <c r="K58" s="83"/>
      <c r="L58" s="59">
        <f t="shared" si="6"/>
        <v>0</v>
      </c>
    </row>
    <row r="59" spans="1:12" ht="16.5" thickBot="1" x14ac:dyDescent="0.3">
      <c r="A59" s="114" t="s">
        <v>107</v>
      </c>
      <c r="B59" s="115"/>
      <c r="C59" s="84">
        <f t="shared" ref="C59:L59" si="7">C17+C35+C52+C57</f>
        <v>569098.9</v>
      </c>
      <c r="D59" s="84">
        <f t="shared" si="7"/>
        <v>3000</v>
      </c>
      <c r="E59" s="84">
        <f t="shared" si="7"/>
        <v>13938.25</v>
      </c>
      <c r="F59" s="85">
        <f t="shared" si="7"/>
        <v>1500</v>
      </c>
      <c r="G59" s="102">
        <f t="shared" si="7"/>
        <v>587537.15</v>
      </c>
      <c r="H59" s="84">
        <f t="shared" si="7"/>
        <v>569791.9</v>
      </c>
      <c r="I59" s="84">
        <f t="shared" si="7"/>
        <v>3000</v>
      </c>
      <c r="J59" s="84">
        <f t="shared" si="7"/>
        <v>13938.25</v>
      </c>
      <c r="K59" s="85">
        <f t="shared" si="7"/>
        <v>1500</v>
      </c>
      <c r="L59" s="102">
        <f t="shared" si="7"/>
        <v>588230.15</v>
      </c>
    </row>
    <row r="60" spans="1:12" x14ac:dyDescent="0.25">
      <c r="A60" s="66"/>
      <c r="B60" s="67"/>
      <c r="C60" s="68"/>
      <c r="D60" s="68"/>
      <c r="E60" s="68"/>
      <c r="F60" s="69"/>
      <c r="G60" s="55"/>
      <c r="H60" s="68"/>
      <c r="I60" s="68"/>
      <c r="J60" s="68"/>
      <c r="K60" s="69"/>
      <c r="L60" s="55"/>
    </row>
    <row r="61" spans="1:12" x14ac:dyDescent="0.25">
      <c r="A61" s="52" t="s">
        <v>73</v>
      </c>
      <c r="B61" s="53" t="s">
        <v>84</v>
      </c>
      <c r="C61" s="54">
        <v>0</v>
      </c>
      <c r="D61" s="54">
        <v>0</v>
      </c>
      <c r="E61" s="54">
        <v>0</v>
      </c>
      <c r="F61" s="54">
        <v>0</v>
      </c>
      <c r="G61" s="55">
        <f t="shared" si="0"/>
        <v>0</v>
      </c>
      <c r="H61" s="54">
        <v>0</v>
      </c>
      <c r="I61" s="54">
        <v>0</v>
      </c>
      <c r="J61" s="54">
        <v>0</v>
      </c>
      <c r="K61" s="54">
        <v>0</v>
      </c>
      <c r="L61" s="55">
        <f t="shared" ref="L61:L71" si="8">SUM(H61:K61)</f>
        <v>0</v>
      </c>
    </row>
    <row r="62" spans="1:12" x14ac:dyDescent="0.25">
      <c r="A62" s="52" t="s">
        <v>74</v>
      </c>
      <c r="B62" s="53" t="s">
        <v>85</v>
      </c>
      <c r="C62" s="54">
        <v>0</v>
      </c>
      <c r="D62" s="54">
        <v>0</v>
      </c>
      <c r="E62" s="54">
        <v>0</v>
      </c>
      <c r="F62" s="54">
        <v>0</v>
      </c>
      <c r="G62" s="55">
        <f t="shared" si="0"/>
        <v>0</v>
      </c>
      <c r="H62" s="54">
        <v>0</v>
      </c>
      <c r="I62" s="54">
        <v>0</v>
      </c>
      <c r="J62" s="54">
        <v>0</v>
      </c>
      <c r="K62" s="54">
        <v>0</v>
      </c>
      <c r="L62" s="55">
        <f t="shared" si="8"/>
        <v>0</v>
      </c>
    </row>
    <row r="63" spans="1:12" x14ac:dyDescent="0.25">
      <c r="A63" s="52" t="s">
        <v>75</v>
      </c>
      <c r="B63" s="53" t="s">
        <v>86</v>
      </c>
      <c r="C63" s="54">
        <v>0</v>
      </c>
      <c r="D63" s="54">
        <v>0</v>
      </c>
      <c r="E63" s="54">
        <v>0</v>
      </c>
      <c r="F63" s="54">
        <v>0</v>
      </c>
      <c r="G63" s="55">
        <f t="shared" si="0"/>
        <v>0</v>
      </c>
      <c r="H63" s="54">
        <v>0</v>
      </c>
      <c r="I63" s="54">
        <v>0</v>
      </c>
      <c r="J63" s="54">
        <v>0</v>
      </c>
      <c r="K63" s="54">
        <v>0</v>
      </c>
      <c r="L63" s="55">
        <f t="shared" si="8"/>
        <v>0</v>
      </c>
    </row>
    <row r="64" spans="1:12" x14ac:dyDescent="0.25">
      <c r="A64" s="52" t="s">
        <v>76</v>
      </c>
      <c r="B64" s="53" t="s">
        <v>87</v>
      </c>
      <c r="C64" s="54">
        <v>0</v>
      </c>
      <c r="D64" s="54">
        <v>0</v>
      </c>
      <c r="E64" s="54">
        <v>0</v>
      </c>
      <c r="F64" s="54">
        <v>0</v>
      </c>
      <c r="G64" s="55">
        <f t="shared" si="0"/>
        <v>0</v>
      </c>
      <c r="H64" s="54">
        <v>0</v>
      </c>
      <c r="I64" s="54">
        <v>0</v>
      </c>
      <c r="J64" s="54">
        <v>0</v>
      </c>
      <c r="K64" s="54">
        <v>0</v>
      </c>
      <c r="L64" s="55">
        <f t="shared" si="8"/>
        <v>0</v>
      </c>
    </row>
    <row r="65" spans="1:12" x14ac:dyDescent="0.25">
      <c r="A65" s="52" t="s">
        <v>77</v>
      </c>
      <c r="B65" s="53" t="s">
        <v>88</v>
      </c>
      <c r="C65" s="54">
        <v>0</v>
      </c>
      <c r="D65" s="54">
        <v>0</v>
      </c>
      <c r="E65" s="54">
        <v>0</v>
      </c>
      <c r="F65" s="54">
        <v>0</v>
      </c>
      <c r="G65" s="55">
        <f t="shared" si="0"/>
        <v>0</v>
      </c>
      <c r="H65" s="54">
        <v>0</v>
      </c>
      <c r="I65" s="54">
        <v>0</v>
      </c>
      <c r="J65" s="54">
        <v>0</v>
      </c>
      <c r="K65" s="54">
        <v>0</v>
      </c>
      <c r="L65" s="55">
        <f t="shared" si="8"/>
        <v>0</v>
      </c>
    </row>
    <row r="66" spans="1:12" x14ac:dyDescent="0.25">
      <c r="A66" s="52" t="s">
        <v>78</v>
      </c>
      <c r="B66" s="53" t="s">
        <v>91</v>
      </c>
      <c r="C66" s="54">
        <v>0</v>
      </c>
      <c r="D66" s="54">
        <v>70762</v>
      </c>
      <c r="E66" s="54">
        <v>105240</v>
      </c>
      <c r="F66" s="54">
        <v>15811</v>
      </c>
      <c r="G66" s="55">
        <f t="shared" si="0"/>
        <v>191813</v>
      </c>
      <c r="H66" s="54">
        <v>0</v>
      </c>
      <c r="I66" s="54">
        <v>70963</v>
      </c>
      <c r="J66" s="54">
        <v>105343</v>
      </c>
      <c r="K66" s="54">
        <v>16098</v>
      </c>
      <c r="L66" s="55">
        <f t="shared" si="8"/>
        <v>192404</v>
      </c>
    </row>
    <row r="67" spans="1:12" x14ac:dyDescent="0.25">
      <c r="A67" s="52" t="s">
        <v>79</v>
      </c>
      <c r="B67" s="53" t="s">
        <v>89</v>
      </c>
      <c r="C67" s="54">
        <v>0</v>
      </c>
      <c r="D67" s="54">
        <v>0</v>
      </c>
      <c r="E67" s="54">
        <v>0</v>
      </c>
      <c r="F67" s="54">
        <v>0</v>
      </c>
      <c r="G67" s="55">
        <f t="shared" si="0"/>
        <v>0</v>
      </c>
      <c r="H67" s="54">
        <v>0</v>
      </c>
      <c r="I67" s="54">
        <v>0</v>
      </c>
      <c r="J67" s="54">
        <v>0</v>
      </c>
      <c r="K67" s="54">
        <v>0</v>
      </c>
      <c r="L67" s="55">
        <f t="shared" si="8"/>
        <v>0</v>
      </c>
    </row>
    <row r="68" spans="1:12" x14ac:dyDescent="0.25">
      <c r="A68" s="52" t="s">
        <v>80</v>
      </c>
      <c r="B68" s="53" t="s">
        <v>90</v>
      </c>
      <c r="C68" s="54">
        <v>0</v>
      </c>
      <c r="D68" s="54">
        <v>0</v>
      </c>
      <c r="E68" s="54">
        <v>0</v>
      </c>
      <c r="F68" s="54">
        <v>0</v>
      </c>
      <c r="G68" s="55">
        <f t="shared" si="0"/>
        <v>0</v>
      </c>
      <c r="H68" s="54">
        <v>0</v>
      </c>
      <c r="I68" s="54">
        <v>0</v>
      </c>
      <c r="J68" s="54">
        <v>0</v>
      </c>
      <c r="K68" s="54">
        <v>0</v>
      </c>
      <c r="L68" s="55">
        <f t="shared" si="8"/>
        <v>0</v>
      </c>
    </row>
    <row r="69" spans="1:12" x14ac:dyDescent="0.25">
      <c r="A69" s="52" t="s">
        <v>81</v>
      </c>
      <c r="B69" s="53" t="s">
        <v>83</v>
      </c>
      <c r="C69" s="54">
        <v>0</v>
      </c>
      <c r="D69" s="54">
        <v>0</v>
      </c>
      <c r="E69" s="54">
        <v>0</v>
      </c>
      <c r="F69" s="54">
        <v>0</v>
      </c>
      <c r="G69" s="55">
        <f t="shared" si="0"/>
        <v>0</v>
      </c>
      <c r="H69" s="54">
        <v>0</v>
      </c>
      <c r="I69" s="54">
        <v>0</v>
      </c>
      <c r="J69" s="54">
        <v>0</v>
      </c>
      <c r="K69" s="54">
        <v>0</v>
      </c>
      <c r="L69" s="55">
        <f t="shared" si="8"/>
        <v>0</v>
      </c>
    </row>
    <row r="70" spans="1:12" ht="15.75" thickBot="1" x14ac:dyDescent="0.3">
      <c r="A70" s="56" t="s">
        <v>82</v>
      </c>
      <c r="B70" s="57" t="s">
        <v>108</v>
      </c>
      <c r="C70" s="54">
        <v>0</v>
      </c>
      <c r="D70" s="54">
        <v>0</v>
      </c>
      <c r="E70" s="54">
        <v>0</v>
      </c>
      <c r="F70" s="54">
        <v>0</v>
      </c>
      <c r="G70" s="59">
        <f t="shared" si="0"/>
        <v>0</v>
      </c>
      <c r="H70" s="54">
        <v>0</v>
      </c>
      <c r="I70" s="54">
        <v>0</v>
      </c>
      <c r="J70" s="54">
        <v>0</v>
      </c>
      <c r="K70" s="54">
        <v>0</v>
      </c>
      <c r="L70" s="59">
        <f t="shared" si="8"/>
        <v>0</v>
      </c>
    </row>
    <row r="71" spans="1:12" ht="15.75" thickBot="1" x14ac:dyDescent="0.3">
      <c r="A71" s="62" t="s">
        <v>92</v>
      </c>
      <c r="B71" s="63" t="s">
        <v>93</v>
      </c>
      <c r="C71" s="64">
        <f>SUM(C61:C70)</f>
        <v>0</v>
      </c>
      <c r="D71" s="64">
        <f>SUM(D61:D70)</f>
        <v>70762</v>
      </c>
      <c r="E71" s="64">
        <f>SUM(E61:E70)</f>
        <v>105240</v>
      </c>
      <c r="F71" s="78">
        <f>SUM(F61:F70)</f>
        <v>15811</v>
      </c>
      <c r="G71" s="65">
        <f t="shared" si="0"/>
        <v>191813</v>
      </c>
      <c r="H71" s="64">
        <f>SUM(H61:H70)</f>
        <v>0</v>
      </c>
      <c r="I71" s="64">
        <f>SUM(I61:I70)</f>
        <v>70963</v>
      </c>
      <c r="J71" s="64">
        <f>SUM(J61:J70)</f>
        <v>105343</v>
      </c>
      <c r="K71" s="78">
        <f>SUM(K61:K70)</f>
        <v>16098</v>
      </c>
      <c r="L71" s="65">
        <f t="shared" si="8"/>
        <v>192404</v>
      </c>
    </row>
    <row r="72" spans="1:12" ht="15.75" thickBot="1" x14ac:dyDescent="0.3">
      <c r="A72" s="80"/>
      <c r="B72" s="81"/>
      <c r="C72" s="82"/>
      <c r="D72" s="82"/>
      <c r="E72" s="82"/>
      <c r="F72" s="83"/>
      <c r="G72" s="59"/>
      <c r="H72" s="82"/>
      <c r="I72" s="82"/>
      <c r="J72" s="82"/>
      <c r="K72" s="83"/>
      <c r="L72" s="59"/>
    </row>
    <row r="73" spans="1:12" ht="16.5" thickBot="1" x14ac:dyDescent="0.3">
      <c r="A73" s="114" t="s">
        <v>94</v>
      </c>
      <c r="B73" s="115"/>
      <c r="C73" s="84">
        <f t="shared" ref="C73:L73" si="9">C59+C71</f>
        <v>569098.9</v>
      </c>
      <c r="D73" s="84">
        <f t="shared" si="9"/>
        <v>73762</v>
      </c>
      <c r="E73" s="84">
        <f t="shared" si="9"/>
        <v>119178.25</v>
      </c>
      <c r="F73" s="85">
        <f t="shared" si="9"/>
        <v>17311</v>
      </c>
      <c r="G73" s="102">
        <f t="shared" si="9"/>
        <v>779350.15</v>
      </c>
      <c r="H73" s="84">
        <f t="shared" si="9"/>
        <v>569791.9</v>
      </c>
      <c r="I73" s="84">
        <f t="shared" si="9"/>
        <v>73963</v>
      </c>
      <c r="J73" s="84">
        <f t="shared" si="9"/>
        <v>119281.25</v>
      </c>
      <c r="K73" s="85">
        <f t="shared" si="9"/>
        <v>17598</v>
      </c>
      <c r="L73" s="102">
        <f t="shared" si="9"/>
        <v>780634.15</v>
      </c>
    </row>
    <row r="74" spans="1:12" x14ac:dyDescent="0.25">
      <c r="A74" s="104" t="s">
        <v>146</v>
      </c>
    </row>
    <row r="84" spans="7:12" x14ac:dyDescent="0.25">
      <c r="G84" s="43" t="s">
        <v>143</v>
      </c>
      <c r="L84" s="43" t="s">
        <v>143</v>
      </c>
    </row>
  </sheetData>
  <mergeCells count="8">
    <mergeCell ref="H5:L5"/>
    <mergeCell ref="A2:L2"/>
    <mergeCell ref="A3:L3"/>
    <mergeCell ref="A59:B59"/>
    <mergeCell ref="A73:B73"/>
    <mergeCell ref="B5:B6"/>
    <mergeCell ref="A5:A6"/>
    <mergeCell ref="C5:G5"/>
  </mergeCells>
  <phoneticPr fontId="0" type="noConversion"/>
  <pageMargins left="0.7" right="0.7" top="0.75" bottom="0.75" header="0.3" footer="0.3"/>
  <pageSetup paperSize="9" scale="77" orientation="portrait" r:id="rId1"/>
  <rowBreaks count="1" manualBreakCount="1">
    <brk id="52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zoomScale="85" zoomScaleNormal="85" workbookViewId="0">
      <selection activeCell="A2" sqref="A2:L2"/>
    </sheetView>
  </sheetViews>
  <sheetFormatPr defaultRowHeight="15" x14ac:dyDescent="0.25"/>
  <cols>
    <col min="1" max="1" width="9.85546875" customWidth="1"/>
    <col min="2" max="2" width="44.140625" customWidth="1"/>
    <col min="3" max="3" width="13.5703125" style="20" customWidth="1"/>
    <col min="4" max="4" width="11.7109375" style="20" customWidth="1"/>
    <col min="5" max="5" width="11" style="20" customWidth="1"/>
    <col min="6" max="6" width="11.7109375" style="20" customWidth="1"/>
    <col min="7" max="7" width="10.5703125" style="20" customWidth="1"/>
    <col min="8" max="8" width="13.5703125" style="20" customWidth="1"/>
    <col min="9" max="9" width="11.7109375" style="20" customWidth="1"/>
    <col min="10" max="10" width="11" style="20" customWidth="1"/>
    <col min="11" max="11" width="11.7109375" style="20" customWidth="1"/>
    <col min="12" max="12" width="10.5703125" style="20" customWidth="1"/>
  </cols>
  <sheetData>
    <row r="1" spans="1:12" x14ac:dyDescent="0.25">
      <c r="G1" s="21"/>
      <c r="L1" s="21" t="s">
        <v>148</v>
      </c>
    </row>
    <row r="2" spans="1:12" x14ac:dyDescent="0.25">
      <c r="A2" s="133" t="s">
        <v>141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x14ac:dyDescent="0.25">
      <c r="A3" s="133" t="s">
        <v>125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5.75" thickBot="1" x14ac:dyDescent="0.3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22" t="s">
        <v>105</v>
      </c>
    </row>
    <row r="5" spans="1:12" ht="16.5" thickBot="1" x14ac:dyDescent="0.3">
      <c r="A5" s="131" t="s">
        <v>2</v>
      </c>
      <c r="B5" s="129" t="s">
        <v>0</v>
      </c>
      <c r="C5" s="124" t="s">
        <v>144</v>
      </c>
      <c r="D5" s="125"/>
      <c r="E5" s="125"/>
      <c r="F5" s="125"/>
      <c r="G5" s="125"/>
      <c r="H5" s="124" t="s">
        <v>145</v>
      </c>
      <c r="I5" s="125"/>
      <c r="J5" s="125"/>
      <c r="K5" s="125"/>
      <c r="L5" s="126"/>
    </row>
    <row r="6" spans="1:12" ht="32.25" customHeight="1" thickBot="1" x14ac:dyDescent="0.3">
      <c r="A6" s="132"/>
      <c r="B6" s="130"/>
      <c r="C6" s="111" t="s">
        <v>124</v>
      </c>
      <c r="D6" s="23" t="s">
        <v>123</v>
      </c>
      <c r="E6" s="23" t="s">
        <v>121</v>
      </c>
      <c r="F6" s="23" t="s">
        <v>122</v>
      </c>
      <c r="G6" s="24" t="s">
        <v>1</v>
      </c>
      <c r="H6" s="111" t="s">
        <v>124</v>
      </c>
      <c r="I6" s="23" t="s">
        <v>123</v>
      </c>
      <c r="J6" s="23" t="s">
        <v>121</v>
      </c>
      <c r="K6" s="23" t="s">
        <v>122</v>
      </c>
      <c r="L6" s="24" t="s">
        <v>1</v>
      </c>
    </row>
    <row r="7" spans="1:12" x14ac:dyDescent="0.25">
      <c r="A7" s="16" t="s">
        <v>3</v>
      </c>
      <c r="B7" s="17" t="s">
        <v>4</v>
      </c>
      <c r="C7" s="41">
        <v>0</v>
      </c>
      <c r="D7" s="41">
        <v>0</v>
      </c>
      <c r="E7" s="41">
        <v>0</v>
      </c>
      <c r="F7" s="88">
        <v>0</v>
      </c>
      <c r="G7" s="37">
        <f>SUM(C7:F7)</f>
        <v>0</v>
      </c>
      <c r="H7" s="41">
        <v>0</v>
      </c>
      <c r="I7" s="41">
        <v>0</v>
      </c>
      <c r="J7" s="41">
        <v>0</v>
      </c>
      <c r="K7" s="88">
        <v>0</v>
      </c>
      <c r="L7" s="37">
        <f>SUM(H7:K7)</f>
        <v>0</v>
      </c>
    </row>
    <row r="8" spans="1:12" x14ac:dyDescent="0.25">
      <c r="A8" s="2" t="s">
        <v>5</v>
      </c>
      <c r="B8" s="1" t="s">
        <v>109</v>
      </c>
      <c r="C8" s="27">
        <v>0</v>
      </c>
      <c r="D8" s="27">
        <v>0</v>
      </c>
      <c r="E8" s="27">
        <v>0</v>
      </c>
      <c r="F8" s="28">
        <v>0</v>
      </c>
      <c r="G8" s="38">
        <f t="shared" ref="G8:G70" si="0">SUM(C8:F8)</f>
        <v>0</v>
      </c>
      <c r="H8" s="27">
        <v>0</v>
      </c>
      <c r="I8" s="27">
        <v>0</v>
      </c>
      <c r="J8" s="27">
        <v>0</v>
      </c>
      <c r="K8" s="28">
        <v>0</v>
      </c>
      <c r="L8" s="38">
        <f t="shared" ref="L8:L15" si="1">SUM(H8:K8)</f>
        <v>0</v>
      </c>
    </row>
    <row r="9" spans="1:12" x14ac:dyDescent="0.25">
      <c r="A9" s="2" t="s">
        <v>7</v>
      </c>
      <c r="B9" s="1" t="s">
        <v>8</v>
      </c>
      <c r="C9" s="27">
        <v>0</v>
      </c>
      <c r="D9" s="27">
        <v>0</v>
      </c>
      <c r="E9" s="27">
        <v>0</v>
      </c>
      <c r="F9" s="28">
        <v>0</v>
      </c>
      <c r="G9" s="38">
        <f t="shared" si="0"/>
        <v>0</v>
      </c>
      <c r="H9" s="27">
        <v>0</v>
      </c>
      <c r="I9" s="27">
        <v>0</v>
      </c>
      <c r="J9" s="27">
        <v>0</v>
      </c>
      <c r="K9" s="28">
        <v>0</v>
      </c>
      <c r="L9" s="38">
        <f t="shared" si="1"/>
        <v>0</v>
      </c>
    </row>
    <row r="10" spans="1:12" x14ac:dyDescent="0.25">
      <c r="A10" s="2" t="s">
        <v>9</v>
      </c>
      <c r="B10" s="1" t="s">
        <v>10</v>
      </c>
      <c r="C10" s="27">
        <v>0</v>
      </c>
      <c r="D10" s="27">
        <v>0</v>
      </c>
      <c r="E10" s="27">
        <v>0</v>
      </c>
      <c r="F10" s="28">
        <v>0</v>
      </c>
      <c r="G10" s="38">
        <f t="shared" si="0"/>
        <v>0</v>
      </c>
      <c r="H10" s="27">
        <v>0</v>
      </c>
      <c r="I10" s="27">
        <v>0</v>
      </c>
      <c r="J10" s="27">
        <v>0</v>
      </c>
      <c r="K10" s="28">
        <v>0</v>
      </c>
      <c r="L10" s="38">
        <f t="shared" si="1"/>
        <v>0</v>
      </c>
    </row>
    <row r="11" spans="1:12" x14ac:dyDescent="0.25">
      <c r="A11" s="2" t="s">
        <v>11</v>
      </c>
      <c r="B11" s="1" t="s">
        <v>12</v>
      </c>
      <c r="C11" s="27">
        <v>0</v>
      </c>
      <c r="D11" s="27">
        <v>0</v>
      </c>
      <c r="E11" s="27">
        <v>0</v>
      </c>
      <c r="F11" s="28">
        <v>0</v>
      </c>
      <c r="G11" s="38">
        <f t="shared" si="0"/>
        <v>0</v>
      </c>
      <c r="H11" s="27">
        <v>0</v>
      </c>
      <c r="I11" s="27">
        <v>0</v>
      </c>
      <c r="J11" s="27">
        <v>0</v>
      </c>
      <c r="K11" s="28">
        <v>0</v>
      </c>
      <c r="L11" s="38">
        <f t="shared" si="1"/>
        <v>0</v>
      </c>
    </row>
    <row r="12" spans="1:12" x14ac:dyDescent="0.25">
      <c r="A12" s="5" t="s">
        <v>13</v>
      </c>
      <c r="B12" s="6" t="s">
        <v>14</v>
      </c>
      <c r="C12" s="29">
        <v>0</v>
      </c>
      <c r="D12" s="29">
        <v>0</v>
      </c>
      <c r="E12" s="29">
        <v>0</v>
      </c>
      <c r="F12" s="30">
        <v>0</v>
      </c>
      <c r="G12" s="38">
        <f t="shared" si="0"/>
        <v>0</v>
      </c>
      <c r="H12" s="29">
        <v>0</v>
      </c>
      <c r="I12" s="29">
        <v>0</v>
      </c>
      <c r="J12" s="29">
        <v>0</v>
      </c>
      <c r="K12" s="30">
        <v>0</v>
      </c>
      <c r="L12" s="38">
        <f t="shared" si="1"/>
        <v>0</v>
      </c>
    </row>
    <row r="13" spans="1:12" x14ac:dyDescent="0.25">
      <c r="A13" s="52" t="s">
        <v>126</v>
      </c>
      <c r="B13" s="53" t="s">
        <v>127</v>
      </c>
      <c r="C13" s="29">
        <v>0</v>
      </c>
      <c r="D13" s="29">
        <v>0</v>
      </c>
      <c r="E13" s="29">
        <v>0</v>
      </c>
      <c r="F13" s="30">
        <v>0</v>
      </c>
      <c r="G13" s="38">
        <f t="shared" si="0"/>
        <v>0</v>
      </c>
      <c r="H13" s="29">
        <v>0</v>
      </c>
      <c r="I13" s="29">
        <v>0</v>
      </c>
      <c r="J13" s="29">
        <v>0</v>
      </c>
      <c r="K13" s="30">
        <v>0</v>
      </c>
      <c r="L13" s="38">
        <f t="shared" si="1"/>
        <v>0</v>
      </c>
    </row>
    <row r="14" spans="1:12" x14ac:dyDescent="0.25">
      <c r="A14" s="52" t="s">
        <v>128</v>
      </c>
      <c r="B14" s="53" t="s">
        <v>132</v>
      </c>
      <c r="C14" s="29">
        <v>0</v>
      </c>
      <c r="D14" s="29">
        <v>0</v>
      </c>
      <c r="E14" s="29">
        <v>0</v>
      </c>
      <c r="F14" s="30">
        <v>0</v>
      </c>
      <c r="G14" s="38">
        <f t="shared" si="0"/>
        <v>0</v>
      </c>
      <c r="H14" s="29">
        <v>0</v>
      </c>
      <c r="I14" s="29">
        <v>0</v>
      </c>
      <c r="J14" s="29">
        <v>0</v>
      </c>
      <c r="K14" s="30">
        <v>0</v>
      </c>
      <c r="L14" s="38">
        <f t="shared" si="1"/>
        <v>0</v>
      </c>
    </row>
    <row r="15" spans="1:12" x14ac:dyDescent="0.25">
      <c r="A15" s="52" t="s">
        <v>129</v>
      </c>
      <c r="B15" s="53" t="s">
        <v>133</v>
      </c>
      <c r="C15" s="29">
        <v>0</v>
      </c>
      <c r="D15" s="29">
        <v>0</v>
      </c>
      <c r="E15" s="29">
        <v>0</v>
      </c>
      <c r="F15" s="30">
        <v>0</v>
      </c>
      <c r="G15" s="38">
        <f t="shared" si="0"/>
        <v>0</v>
      </c>
      <c r="H15" s="29">
        <v>0</v>
      </c>
      <c r="I15" s="29">
        <v>0</v>
      </c>
      <c r="J15" s="29">
        <v>0</v>
      </c>
      <c r="K15" s="30">
        <v>0</v>
      </c>
      <c r="L15" s="38">
        <f t="shared" si="1"/>
        <v>0</v>
      </c>
    </row>
    <row r="16" spans="1:12" ht="15.75" thickBot="1" x14ac:dyDescent="0.3">
      <c r="A16" s="86" t="s">
        <v>130</v>
      </c>
      <c r="B16" s="87" t="s">
        <v>131</v>
      </c>
      <c r="C16" s="29">
        <v>0</v>
      </c>
      <c r="D16" s="29">
        <v>0</v>
      </c>
      <c r="E16" s="29">
        <v>0</v>
      </c>
      <c r="F16" s="30">
        <v>0</v>
      </c>
      <c r="G16" s="39">
        <f>SUM(C16:F16)</f>
        <v>0</v>
      </c>
      <c r="H16" s="29">
        <v>0</v>
      </c>
      <c r="I16" s="29">
        <v>0</v>
      </c>
      <c r="J16" s="29">
        <v>0</v>
      </c>
      <c r="K16" s="30">
        <v>0</v>
      </c>
      <c r="L16" s="39">
        <f>SUM(H16:K16)</f>
        <v>0</v>
      </c>
    </row>
    <row r="17" spans="1:12" ht="15.75" thickBot="1" x14ac:dyDescent="0.3">
      <c r="A17" s="7" t="s">
        <v>15</v>
      </c>
      <c r="B17" s="8" t="s">
        <v>16</v>
      </c>
      <c r="C17" s="31">
        <f>SUM(C7:C12)</f>
        <v>0</v>
      </c>
      <c r="D17" s="31">
        <f>SUM(D7:D12)</f>
        <v>0</v>
      </c>
      <c r="E17" s="31">
        <f>SUM(E7:E12)</f>
        <v>0</v>
      </c>
      <c r="F17" s="32">
        <f>SUM(F7:F12)</f>
        <v>0</v>
      </c>
      <c r="G17" s="89">
        <f t="shared" si="0"/>
        <v>0</v>
      </c>
      <c r="H17" s="31">
        <f>SUM(H7:H12)</f>
        <v>0</v>
      </c>
      <c r="I17" s="31">
        <f>SUM(I7:I12)</f>
        <v>0</v>
      </c>
      <c r="J17" s="31">
        <f>SUM(J7:J12)</f>
        <v>0</v>
      </c>
      <c r="K17" s="32">
        <f>SUM(K7:K12)</f>
        <v>0</v>
      </c>
      <c r="L17" s="89">
        <f t="shared" ref="L17" si="2">SUM(H17:K17)</f>
        <v>0</v>
      </c>
    </row>
    <row r="18" spans="1:12" x14ac:dyDescent="0.25">
      <c r="A18" s="3"/>
      <c r="B18" s="4"/>
      <c r="C18" s="25"/>
      <c r="D18" s="25"/>
      <c r="E18" s="25"/>
      <c r="F18" s="26"/>
      <c r="G18" s="38"/>
      <c r="H18" s="25"/>
      <c r="I18" s="25"/>
      <c r="J18" s="25"/>
      <c r="K18" s="26"/>
      <c r="L18" s="38"/>
    </row>
    <row r="19" spans="1:12" x14ac:dyDescent="0.25">
      <c r="A19" s="2" t="s">
        <v>17</v>
      </c>
      <c r="B19" s="1" t="s">
        <v>18</v>
      </c>
      <c r="C19" s="27">
        <f>C20+C21+C22+C23</f>
        <v>0</v>
      </c>
      <c r="D19" s="27">
        <f>D20+D21+D22+D23</f>
        <v>0</v>
      </c>
      <c r="E19" s="27">
        <f>E20+E21+E22+E23</f>
        <v>0</v>
      </c>
      <c r="F19" s="28">
        <f>F20+F21+F22+F23</f>
        <v>0</v>
      </c>
      <c r="G19" s="38">
        <f t="shared" si="0"/>
        <v>0</v>
      </c>
      <c r="H19" s="27">
        <f>H20+H21+H22+H23</f>
        <v>0</v>
      </c>
      <c r="I19" s="27">
        <f>I20+I21+I22+I23</f>
        <v>0</v>
      </c>
      <c r="J19" s="27">
        <f>J20+J21+J22+J23</f>
        <v>0</v>
      </c>
      <c r="K19" s="28">
        <f>K20+K21+K22+K23</f>
        <v>0</v>
      </c>
      <c r="L19" s="38">
        <f t="shared" ref="L19:L32" si="3">SUM(H19:K19)</f>
        <v>0</v>
      </c>
    </row>
    <row r="20" spans="1:12" x14ac:dyDescent="0.25">
      <c r="A20" s="11" t="s">
        <v>96</v>
      </c>
      <c r="B20" s="12" t="s">
        <v>111</v>
      </c>
      <c r="C20" s="27">
        <v>0</v>
      </c>
      <c r="D20" s="27">
        <v>0</v>
      </c>
      <c r="E20" s="27">
        <v>0</v>
      </c>
      <c r="F20" s="28">
        <v>0</v>
      </c>
      <c r="G20" s="38">
        <f t="shared" si="0"/>
        <v>0</v>
      </c>
      <c r="H20" s="27">
        <v>0</v>
      </c>
      <c r="I20" s="27">
        <v>0</v>
      </c>
      <c r="J20" s="27">
        <v>0</v>
      </c>
      <c r="K20" s="28">
        <v>0</v>
      </c>
      <c r="L20" s="38">
        <f t="shared" si="3"/>
        <v>0</v>
      </c>
    </row>
    <row r="21" spans="1:12" x14ac:dyDescent="0.25">
      <c r="A21" s="11" t="s">
        <v>97</v>
      </c>
      <c r="B21" s="12" t="s">
        <v>24</v>
      </c>
      <c r="C21" s="27">
        <v>0</v>
      </c>
      <c r="D21" s="27">
        <v>0</v>
      </c>
      <c r="E21" s="27">
        <v>0</v>
      </c>
      <c r="F21" s="28">
        <v>0</v>
      </c>
      <c r="G21" s="38">
        <f t="shared" si="0"/>
        <v>0</v>
      </c>
      <c r="H21" s="27">
        <v>0</v>
      </c>
      <c r="I21" s="27">
        <v>0</v>
      </c>
      <c r="J21" s="27">
        <v>0</v>
      </c>
      <c r="K21" s="28">
        <v>0</v>
      </c>
      <c r="L21" s="38">
        <f t="shared" si="3"/>
        <v>0</v>
      </c>
    </row>
    <row r="22" spans="1:12" x14ac:dyDescent="0.25">
      <c r="A22" s="11" t="s">
        <v>98</v>
      </c>
      <c r="B22" s="12" t="s">
        <v>23</v>
      </c>
      <c r="C22" s="27">
        <v>0</v>
      </c>
      <c r="D22" s="27">
        <v>0</v>
      </c>
      <c r="E22" s="27">
        <v>0</v>
      </c>
      <c r="F22" s="28">
        <v>0</v>
      </c>
      <c r="G22" s="38">
        <f t="shared" si="0"/>
        <v>0</v>
      </c>
      <c r="H22" s="27">
        <v>0</v>
      </c>
      <c r="I22" s="27">
        <v>0</v>
      </c>
      <c r="J22" s="27">
        <v>0</v>
      </c>
      <c r="K22" s="28">
        <v>0</v>
      </c>
      <c r="L22" s="38">
        <f t="shared" si="3"/>
        <v>0</v>
      </c>
    </row>
    <row r="23" spans="1:12" x14ac:dyDescent="0.25">
      <c r="A23" s="11" t="s">
        <v>99</v>
      </c>
      <c r="B23" s="12" t="s">
        <v>22</v>
      </c>
      <c r="C23" s="27">
        <v>0</v>
      </c>
      <c r="D23" s="27">
        <v>0</v>
      </c>
      <c r="E23" s="27">
        <v>0</v>
      </c>
      <c r="F23" s="28">
        <v>0</v>
      </c>
      <c r="G23" s="38">
        <f t="shared" si="0"/>
        <v>0</v>
      </c>
      <c r="H23" s="27">
        <v>0</v>
      </c>
      <c r="I23" s="27">
        <v>0</v>
      </c>
      <c r="J23" s="27">
        <v>0</v>
      </c>
      <c r="K23" s="28">
        <v>0</v>
      </c>
      <c r="L23" s="38">
        <f t="shared" si="3"/>
        <v>0</v>
      </c>
    </row>
    <row r="24" spans="1:12" x14ac:dyDescent="0.25">
      <c r="A24" s="2" t="s">
        <v>19</v>
      </c>
      <c r="B24" s="1" t="s">
        <v>20</v>
      </c>
      <c r="C24" s="27">
        <f>C25</f>
        <v>0</v>
      </c>
      <c r="D24" s="27">
        <f>D25</f>
        <v>0</v>
      </c>
      <c r="E24" s="27">
        <f>E25</f>
        <v>0</v>
      </c>
      <c r="F24" s="28">
        <f>F25</f>
        <v>0</v>
      </c>
      <c r="G24" s="38">
        <f t="shared" si="0"/>
        <v>0</v>
      </c>
      <c r="H24" s="27">
        <f>H25</f>
        <v>0</v>
      </c>
      <c r="I24" s="27">
        <f>I25</f>
        <v>0</v>
      </c>
      <c r="J24" s="27">
        <f>J25</f>
        <v>0</v>
      </c>
      <c r="K24" s="28">
        <f>K25</f>
        <v>0</v>
      </c>
      <c r="L24" s="38">
        <f t="shared" si="3"/>
        <v>0</v>
      </c>
    </row>
    <row r="25" spans="1:12" x14ac:dyDescent="0.25">
      <c r="A25" s="11" t="s">
        <v>100</v>
      </c>
      <c r="B25" s="12" t="s">
        <v>21</v>
      </c>
      <c r="C25" s="27">
        <v>0</v>
      </c>
      <c r="D25" s="27">
        <v>0</v>
      </c>
      <c r="E25" s="27">
        <v>0</v>
      </c>
      <c r="F25" s="28">
        <v>0</v>
      </c>
      <c r="G25" s="38">
        <f t="shared" si="0"/>
        <v>0</v>
      </c>
      <c r="H25" s="27">
        <v>0</v>
      </c>
      <c r="I25" s="27">
        <v>0</v>
      </c>
      <c r="J25" s="27">
        <v>0</v>
      </c>
      <c r="K25" s="28">
        <v>0</v>
      </c>
      <c r="L25" s="38">
        <f t="shared" si="3"/>
        <v>0</v>
      </c>
    </row>
    <row r="26" spans="1:12" x14ac:dyDescent="0.25">
      <c r="A26" s="2" t="s">
        <v>25</v>
      </c>
      <c r="B26" s="1" t="s">
        <v>26</v>
      </c>
      <c r="C26" s="27">
        <f>C27</f>
        <v>0</v>
      </c>
      <c r="D26" s="27">
        <f>D27</f>
        <v>0</v>
      </c>
      <c r="E26" s="27">
        <f>E27</f>
        <v>0</v>
      </c>
      <c r="F26" s="28">
        <f>F27</f>
        <v>0</v>
      </c>
      <c r="G26" s="38">
        <f t="shared" si="0"/>
        <v>0</v>
      </c>
      <c r="H26" s="27">
        <f>H27</f>
        <v>0</v>
      </c>
      <c r="I26" s="27">
        <f>I27</f>
        <v>0</v>
      </c>
      <c r="J26" s="27">
        <f>J27</f>
        <v>0</v>
      </c>
      <c r="K26" s="28">
        <f>K27</f>
        <v>0</v>
      </c>
      <c r="L26" s="38">
        <f t="shared" si="3"/>
        <v>0</v>
      </c>
    </row>
    <row r="27" spans="1:12" x14ac:dyDescent="0.25">
      <c r="A27" s="11" t="s">
        <v>101</v>
      </c>
      <c r="B27" s="12" t="s">
        <v>27</v>
      </c>
      <c r="C27" s="27">
        <v>0</v>
      </c>
      <c r="D27" s="27">
        <v>0</v>
      </c>
      <c r="E27" s="27">
        <v>0</v>
      </c>
      <c r="F27" s="28">
        <v>0</v>
      </c>
      <c r="G27" s="38">
        <f t="shared" si="0"/>
        <v>0</v>
      </c>
      <c r="H27" s="27">
        <v>0</v>
      </c>
      <c r="I27" s="27">
        <v>0</v>
      </c>
      <c r="J27" s="27">
        <v>0</v>
      </c>
      <c r="K27" s="28">
        <v>0</v>
      </c>
      <c r="L27" s="38">
        <f t="shared" si="3"/>
        <v>0</v>
      </c>
    </row>
    <row r="28" spans="1:12" x14ac:dyDescent="0.25">
      <c r="A28" s="2" t="s">
        <v>52</v>
      </c>
      <c r="B28" s="1" t="s">
        <v>53</v>
      </c>
      <c r="C28" s="27">
        <f>C29+C30+C31</f>
        <v>0</v>
      </c>
      <c r="D28" s="27">
        <f>D29+D30+D31</f>
        <v>0</v>
      </c>
      <c r="E28" s="27">
        <f>E29+E30+E31</f>
        <v>0</v>
      </c>
      <c r="F28" s="28">
        <f>F29+F30+F31</f>
        <v>0</v>
      </c>
      <c r="G28" s="38">
        <f t="shared" si="0"/>
        <v>0</v>
      </c>
      <c r="H28" s="27">
        <f>H29+H30+H31</f>
        <v>0</v>
      </c>
      <c r="I28" s="27">
        <f>I29+I30+I31</f>
        <v>0</v>
      </c>
      <c r="J28" s="27">
        <f>J29+J30+J31</f>
        <v>0</v>
      </c>
      <c r="K28" s="28">
        <f>K29+K30+K31</f>
        <v>0</v>
      </c>
      <c r="L28" s="38">
        <f t="shared" si="3"/>
        <v>0</v>
      </c>
    </row>
    <row r="29" spans="1:12" x14ac:dyDescent="0.25">
      <c r="A29" s="11" t="s">
        <v>102</v>
      </c>
      <c r="B29" s="12" t="s">
        <v>54</v>
      </c>
      <c r="C29" s="27">
        <v>0</v>
      </c>
      <c r="D29" s="27">
        <v>0</v>
      </c>
      <c r="E29" s="27">
        <v>0</v>
      </c>
      <c r="F29" s="28">
        <v>0</v>
      </c>
      <c r="G29" s="38">
        <f t="shared" si="0"/>
        <v>0</v>
      </c>
      <c r="H29" s="27">
        <v>0</v>
      </c>
      <c r="I29" s="27">
        <v>0</v>
      </c>
      <c r="J29" s="27">
        <v>0</v>
      </c>
      <c r="K29" s="28">
        <v>0</v>
      </c>
      <c r="L29" s="38">
        <f t="shared" si="3"/>
        <v>0</v>
      </c>
    </row>
    <row r="30" spans="1:12" x14ac:dyDescent="0.25">
      <c r="A30" s="11" t="s">
        <v>103</v>
      </c>
      <c r="B30" s="12" t="s">
        <v>55</v>
      </c>
      <c r="C30" s="27">
        <v>0</v>
      </c>
      <c r="D30" s="27">
        <v>0</v>
      </c>
      <c r="E30" s="27">
        <v>0</v>
      </c>
      <c r="F30" s="28">
        <v>0</v>
      </c>
      <c r="G30" s="38">
        <f t="shared" si="0"/>
        <v>0</v>
      </c>
      <c r="H30" s="27">
        <v>0</v>
      </c>
      <c r="I30" s="27">
        <v>0</v>
      </c>
      <c r="J30" s="27">
        <v>0</v>
      </c>
      <c r="K30" s="28">
        <v>0</v>
      </c>
      <c r="L30" s="38">
        <f t="shared" si="3"/>
        <v>0</v>
      </c>
    </row>
    <row r="31" spans="1:12" ht="15.75" thickBot="1" x14ac:dyDescent="0.3">
      <c r="A31" s="15" t="s">
        <v>104</v>
      </c>
      <c r="B31" s="14" t="s">
        <v>56</v>
      </c>
      <c r="C31" s="27">
        <v>0</v>
      </c>
      <c r="D31" s="27">
        <v>0</v>
      </c>
      <c r="E31" s="27">
        <v>0</v>
      </c>
      <c r="F31" s="28">
        <v>0</v>
      </c>
      <c r="G31" s="39">
        <f t="shared" si="0"/>
        <v>0</v>
      </c>
      <c r="H31" s="27">
        <v>0</v>
      </c>
      <c r="I31" s="27">
        <v>0</v>
      </c>
      <c r="J31" s="27">
        <v>0</v>
      </c>
      <c r="K31" s="28">
        <v>0</v>
      </c>
      <c r="L31" s="39">
        <f t="shared" si="3"/>
        <v>0</v>
      </c>
    </row>
    <row r="32" spans="1:12" ht="15.75" thickBot="1" x14ac:dyDescent="0.3">
      <c r="A32" s="7" t="s">
        <v>28</v>
      </c>
      <c r="B32" s="8" t="s">
        <v>29</v>
      </c>
      <c r="C32" s="31">
        <f>C26+C24+C19+C28</f>
        <v>0</v>
      </c>
      <c r="D32" s="31">
        <f>D26+D24+D19+D28</f>
        <v>0</v>
      </c>
      <c r="E32" s="31">
        <f>E26+E24+E19+E28</f>
        <v>0</v>
      </c>
      <c r="F32" s="32">
        <f>F26+F24+F19+F28</f>
        <v>0</v>
      </c>
      <c r="G32" s="89">
        <f t="shared" si="0"/>
        <v>0</v>
      </c>
      <c r="H32" s="31">
        <f>H26+H24+H19+H28</f>
        <v>0</v>
      </c>
      <c r="I32" s="31">
        <f>I26+I24+I19+I28</f>
        <v>0</v>
      </c>
      <c r="J32" s="31">
        <f>J26+J24+J19+J28</f>
        <v>0</v>
      </c>
      <c r="K32" s="32">
        <f>K26+K24+K19+K28</f>
        <v>0</v>
      </c>
      <c r="L32" s="89">
        <f t="shared" si="3"/>
        <v>0</v>
      </c>
    </row>
    <row r="33" spans="1:12" x14ac:dyDescent="0.25">
      <c r="A33" s="3"/>
      <c r="B33" s="4"/>
      <c r="C33" s="25"/>
      <c r="D33" s="25"/>
      <c r="E33" s="25"/>
      <c r="F33" s="26"/>
      <c r="G33" s="38"/>
      <c r="H33" s="25"/>
      <c r="I33" s="25"/>
      <c r="J33" s="25"/>
      <c r="K33" s="26"/>
      <c r="L33" s="38"/>
    </row>
    <row r="34" spans="1:12" x14ac:dyDescent="0.25">
      <c r="A34" s="2" t="s">
        <v>30</v>
      </c>
      <c r="B34" s="1" t="s">
        <v>40</v>
      </c>
      <c r="C34" s="27">
        <v>0</v>
      </c>
      <c r="D34" s="27">
        <v>0</v>
      </c>
      <c r="E34" s="27">
        <v>0</v>
      </c>
      <c r="F34" s="28">
        <v>0</v>
      </c>
      <c r="G34" s="38">
        <f t="shared" si="0"/>
        <v>0</v>
      </c>
      <c r="H34" s="27">
        <v>0</v>
      </c>
      <c r="I34" s="27">
        <v>0</v>
      </c>
      <c r="J34" s="27">
        <v>0</v>
      </c>
      <c r="K34" s="28">
        <v>0</v>
      </c>
      <c r="L34" s="38">
        <f t="shared" ref="L34:L49" si="4">SUM(H34:K34)</f>
        <v>0</v>
      </c>
    </row>
    <row r="35" spans="1:12" x14ac:dyDescent="0.25">
      <c r="A35" s="2" t="s">
        <v>31</v>
      </c>
      <c r="B35" s="1" t="s">
        <v>41</v>
      </c>
      <c r="C35" s="27">
        <v>215</v>
      </c>
      <c r="D35" s="27">
        <v>500</v>
      </c>
      <c r="E35" s="27">
        <v>2343</v>
      </c>
      <c r="F35" s="28">
        <v>0</v>
      </c>
      <c r="G35" s="38">
        <f t="shared" si="0"/>
        <v>3058</v>
      </c>
      <c r="H35" s="27">
        <v>215</v>
      </c>
      <c r="I35" s="27">
        <v>500</v>
      </c>
      <c r="J35" s="27">
        <v>2343</v>
      </c>
      <c r="K35" s="28">
        <v>0</v>
      </c>
      <c r="L35" s="38">
        <f t="shared" si="4"/>
        <v>3058</v>
      </c>
    </row>
    <row r="36" spans="1:12" x14ac:dyDescent="0.25">
      <c r="A36" s="11" t="s">
        <v>64</v>
      </c>
      <c r="B36" s="12" t="s">
        <v>57</v>
      </c>
      <c r="C36" s="27">
        <v>0</v>
      </c>
      <c r="D36" s="27">
        <v>0</v>
      </c>
      <c r="E36" s="27">
        <v>2343</v>
      </c>
      <c r="F36" s="28">
        <v>0</v>
      </c>
      <c r="G36" s="38">
        <f t="shared" si="0"/>
        <v>2343</v>
      </c>
      <c r="H36" s="27">
        <v>0</v>
      </c>
      <c r="I36" s="27">
        <v>0</v>
      </c>
      <c r="J36" s="27">
        <v>2343</v>
      </c>
      <c r="K36" s="28">
        <v>0</v>
      </c>
      <c r="L36" s="38">
        <f t="shared" si="4"/>
        <v>2343</v>
      </c>
    </row>
    <row r="37" spans="1:12" x14ac:dyDescent="0.25">
      <c r="A37" s="2" t="s">
        <v>32</v>
      </c>
      <c r="B37" s="1" t="s">
        <v>42</v>
      </c>
      <c r="C37" s="27">
        <v>3400</v>
      </c>
      <c r="D37" s="27">
        <v>0</v>
      </c>
      <c r="E37" s="27">
        <v>484</v>
      </c>
      <c r="F37" s="28">
        <v>0</v>
      </c>
      <c r="G37" s="38">
        <f t="shared" si="0"/>
        <v>3884</v>
      </c>
      <c r="H37" s="27">
        <v>3400</v>
      </c>
      <c r="I37" s="27">
        <v>0</v>
      </c>
      <c r="J37" s="27">
        <v>484</v>
      </c>
      <c r="K37" s="28">
        <v>0</v>
      </c>
      <c r="L37" s="38">
        <f t="shared" si="4"/>
        <v>3884</v>
      </c>
    </row>
    <row r="38" spans="1:12" x14ac:dyDescent="0.25">
      <c r="A38" s="2" t="s">
        <v>33</v>
      </c>
      <c r="B38" s="1" t="s">
        <v>43</v>
      </c>
      <c r="C38" s="27">
        <f>C39+C40+C41</f>
        <v>14039</v>
      </c>
      <c r="D38" s="27">
        <v>0</v>
      </c>
      <c r="E38" s="27">
        <v>900</v>
      </c>
      <c r="F38" s="28">
        <v>500</v>
      </c>
      <c r="G38" s="38">
        <f t="shared" si="0"/>
        <v>15439</v>
      </c>
      <c r="H38" s="27">
        <f>H39+H40+H41</f>
        <v>14039</v>
      </c>
      <c r="I38" s="27">
        <v>0</v>
      </c>
      <c r="J38" s="27">
        <v>900</v>
      </c>
      <c r="K38" s="28">
        <v>500</v>
      </c>
      <c r="L38" s="38">
        <f t="shared" si="4"/>
        <v>15439</v>
      </c>
    </row>
    <row r="39" spans="1:12" ht="29.25" customHeight="1" x14ac:dyDescent="0.25">
      <c r="A39" s="11" t="s">
        <v>95</v>
      </c>
      <c r="B39" s="13" t="s">
        <v>61</v>
      </c>
      <c r="C39" s="27">
        <v>0</v>
      </c>
      <c r="D39" s="27">
        <v>0</v>
      </c>
      <c r="E39" s="27">
        <v>0</v>
      </c>
      <c r="F39" s="28">
        <v>0</v>
      </c>
      <c r="G39" s="38">
        <f t="shared" si="0"/>
        <v>0</v>
      </c>
      <c r="H39" s="27">
        <v>0</v>
      </c>
      <c r="I39" s="27">
        <v>0</v>
      </c>
      <c r="J39" s="27">
        <v>0</v>
      </c>
      <c r="K39" s="28">
        <v>0</v>
      </c>
      <c r="L39" s="38">
        <f t="shared" si="4"/>
        <v>0</v>
      </c>
    </row>
    <row r="40" spans="1:12" x14ac:dyDescent="0.25">
      <c r="A40" s="11" t="s">
        <v>62</v>
      </c>
      <c r="B40" s="12" t="s">
        <v>60</v>
      </c>
      <c r="C40" s="27">
        <v>3533</v>
      </c>
      <c r="D40" s="27">
        <v>0</v>
      </c>
      <c r="E40" s="27">
        <v>0</v>
      </c>
      <c r="F40" s="28">
        <v>0</v>
      </c>
      <c r="G40" s="38">
        <f t="shared" si="0"/>
        <v>3533</v>
      </c>
      <c r="H40" s="27">
        <v>3533</v>
      </c>
      <c r="I40" s="27">
        <v>0</v>
      </c>
      <c r="J40" s="27">
        <v>0</v>
      </c>
      <c r="K40" s="28">
        <v>0</v>
      </c>
      <c r="L40" s="38">
        <f t="shared" si="4"/>
        <v>3533</v>
      </c>
    </row>
    <row r="41" spans="1:12" x14ac:dyDescent="0.25">
      <c r="A41" s="11" t="s">
        <v>63</v>
      </c>
      <c r="B41" s="12" t="s">
        <v>59</v>
      </c>
      <c r="C41" s="27">
        <f>11906-1400</f>
        <v>10506</v>
      </c>
      <c r="D41" s="27">
        <v>0</v>
      </c>
      <c r="E41" s="27">
        <v>900</v>
      </c>
      <c r="F41" s="28">
        <v>500</v>
      </c>
      <c r="G41" s="38">
        <f t="shared" si="0"/>
        <v>11906</v>
      </c>
      <c r="H41" s="27">
        <f>11906-1400</f>
        <v>10506</v>
      </c>
      <c r="I41" s="27">
        <v>0</v>
      </c>
      <c r="J41" s="27">
        <v>900</v>
      </c>
      <c r="K41" s="28">
        <v>500</v>
      </c>
      <c r="L41" s="38">
        <f t="shared" si="4"/>
        <v>11906</v>
      </c>
    </row>
    <row r="42" spans="1:12" x14ac:dyDescent="0.25">
      <c r="A42" s="2" t="s">
        <v>34</v>
      </c>
      <c r="B42" s="1" t="s">
        <v>44</v>
      </c>
      <c r="C42" s="27">
        <v>0</v>
      </c>
      <c r="D42" s="27">
        <f>D43</f>
        <v>0</v>
      </c>
      <c r="E42" s="27">
        <v>0</v>
      </c>
      <c r="F42" s="28">
        <f>F43</f>
        <v>0</v>
      </c>
      <c r="G42" s="38">
        <f t="shared" si="0"/>
        <v>0</v>
      </c>
      <c r="H42" s="27">
        <v>0</v>
      </c>
      <c r="I42" s="27">
        <f>I43</f>
        <v>0</v>
      </c>
      <c r="J42" s="27">
        <v>0</v>
      </c>
      <c r="K42" s="28">
        <f>K43</f>
        <v>0</v>
      </c>
      <c r="L42" s="38">
        <f t="shared" si="4"/>
        <v>0</v>
      </c>
    </row>
    <row r="43" spans="1:12" x14ac:dyDescent="0.25">
      <c r="A43" s="11" t="s">
        <v>65</v>
      </c>
      <c r="B43" s="12" t="s">
        <v>58</v>
      </c>
      <c r="C43" s="27">
        <v>0</v>
      </c>
      <c r="D43" s="27">
        <v>0</v>
      </c>
      <c r="E43" s="27">
        <v>0</v>
      </c>
      <c r="F43" s="28">
        <v>0</v>
      </c>
      <c r="G43" s="38">
        <f t="shared" si="0"/>
        <v>0</v>
      </c>
      <c r="H43" s="27">
        <v>0</v>
      </c>
      <c r="I43" s="27">
        <v>0</v>
      </c>
      <c r="J43" s="27">
        <v>0</v>
      </c>
      <c r="K43" s="28">
        <v>0</v>
      </c>
      <c r="L43" s="38">
        <f t="shared" si="4"/>
        <v>0</v>
      </c>
    </row>
    <row r="44" spans="1:12" x14ac:dyDescent="0.25">
      <c r="A44" s="2" t="s">
        <v>35</v>
      </c>
      <c r="B44" s="1" t="s">
        <v>45</v>
      </c>
      <c r="C44" s="27">
        <f>(C35+C37+2000)*27%</f>
        <v>1516.0500000000002</v>
      </c>
      <c r="D44" s="27">
        <v>0</v>
      </c>
      <c r="E44" s="27">
        <f>(E35+E37)*27%</f>
        <v>763.29000000000008</v>
      </c>
      <c r="F44" s="28">
        <v>0</v>
      </c>
      <c r="G44" s="38">
        <f t="shared" si="0"/>
        <v>2279.34</v>
      </c>
      <c r="H44" s="27">
        <f>(H35+H37+2000)*27%</f>
        <v>1516.0500000000002</v>
      </c>
      <c r="I44" s="27">
        <v>0</v>
      </c>
      <c r="J44" s="27">
        <f>(J35+J37)*27%</f>
        <v>763.29000000000008</v>
      </c>
      <c r="K44" s="28">
        <v>0</v>
      </c>
      <c r="L44" s="38">
        <f t="shared" si="4"/>
        <v>2279.34</v>
      </c>
    </row>
    <row r="45" spans="1:12" x14ac:dyDescent="0.25">
      <c r="A45" s="2" t="s">
        <v>36</v>
      </c>
      <c r="B45" s="1" t="s">
        <v>46</v>
      </c>
      <c r="C45" s="27">
        <v>0</v>
      </c>
      <c r="D45" s="27">
        <v>0</v>
      </c>
      <c r="E45" s="27">
        <v>0</v>
      </c>
      <c r="F45" s="28">
        <v>0</v>
      </c>
      <c r="G45" s="38">
        <f t="shared" si="0"/>
        <v>0</v>
      </c>
      <c r="H45" s="27">
        <v>0</v>
      </c>
      <c r="I45" s="27">
        <v>0</v>
      </c>
      <c r="J45" s="27">
        <v>0</v>
      </c>
      <c r="K45" s="28">
        <v>0</v>
      </c>
      <c r="L45" s="38">
        <f t="shared" si="4"/>
        <v>0</v>
      </c>
    </row>
    <row r="46" spans="1:12" x14ac:dyDescent="0.25">
      <c r="A46" s="2" t="s">
        <v>37</v>
      </c>
      <c r="B46" s="1" t="s">
        <v>47</v>
      </c>
      <c r="C46" s="27">
        <v>5600</v>
      </c>
      <c r="D46" s="27">
        <v>0</v>
      </c>
      <c r="E46" s="27">
        <v>0</v>
      </c>
      <c r="F46" s="28">
        <v>0</v>
      </c>
      <c r="G46" s="38">
        <f t="shared" si="0"/>
        <v>5600</v>
      </c>
      <c r="H46" s="27">
        <v>5600</v>
      </c>
      <c r="I46" s="27">
        <v>0</v>
      </c>
      <c r="J46" s="27">
        <v>0</v>
      </c>
      <c r="K46" s="28">
        <v>0</v>
      </c>
      <c r="L46" s="38">
        <f t="shared" si="4"/>
        <v>5600</v>
      </c>
    </row>
    <row r="47" spans="1:12" x14ac:dyDescent="0.25">
      <c r="A47" s="2" t="s">
        <v>38</v>
      </c>
      <c r="B47" s="1" t="s">
        <v>48</v>
      </c>
      <c r="C47" s="27">
        <v>0</v>
      </c>
      <c r="D47" s="27">
        <v>0</v>
      </c>
      <c r="E47" s="27">
        <v>0</v>
      </c>
      <c r="F47" s="28">
        <v>0</v>
      </c>
      <c r="G47" s="38">
        <f t="shared" si="0"/>
        <v>0</v>
      </c>
      <c r="H47" s="27">
        <v>0</v>
      </c>
      <c r="I47" s="27">
        <v>0</v>
      </c>
      <c r="J47" s="27">
        <v>0</v>
      </c>
      <c r="K47" s="28">
        <v>0</v>
      </c>
      <c r="L47" s="38">
        <f t="shared" si="4"/>
        <v>0</v>
      </c>
    </row>
    <row r="48" spans="1:12" ht="15.75" thickBot="1" x14ac:dyDescent="0.3">
      <c r="A48" s="5" t="s">
        <v>39</v>
      </c>
      <c r="B48" s="6" t="s">
        <v>49</v>
      </c>
      <c r="C48" s="27">
        <v>0</v>
      </c>
      <c r="D48" s="27">
        <v>0</v>
      </c>
      <c r="E48" s="27">
        <v>0</v>
      </c>
      <c r="F48" s="28">
        <v>0</v>
      </c>
      <c r="G48" s="39">
        <f t="shared" si="0"/>
        <v>0</v>
      </c>
      <c r="H48" s="27">
        <v>0</v>
      </c>
      <c r="I48" s="27">
        <v>0</v>
      </c>
      <c r="J48" s="27">
        <v>0</v>
      </c>
      <c r="K48" s="28">
        <v>0</v>
      </c>
      <c r="L48" s="39">
        <f t="shared" si="4"/>
        <v>0</v>
      </c>
    </row>
    <row r="49" spans="1:12" ht="15.75" thickBot="1" x14ac:dyDescent="0.3">
      <c r="A49" s="7" t="s">
        <v>50</v>
      </c>
      <c r="B49" s="8" t="s">
        <v>51</v>
      </c>
      <c r="C49" s="31">
        <f>C34+C35+C37+C38+C42+C44+C45+C46+C47+C48</f>
        <v>24770.05</v>
      </c>
      <c r="D49" s="31">
        <f>D34+D35+D37+D38+D42+D44+D45+D46+D47+D48</f>
        <v>500</v>
      </c>
      <c r="E49" s="31">
        <f>E34+E35+E37+E38+E42+E44+E45+E46+E47+E48</f>
        <v>4490.29</v>
      </c>
      <c r="F49" s="32">
        <f>F34+F35+F37+F38+F42+F44+F45+F46+F47+F48</f>
        <v>500</v>
      </c>
      <c r="G49" s="89">
        <f t="shared" si="0"/>
        <v>30260.34</v>
      </c>
      <c r="H49" s="31">
        <f>H34+H35+H37+H38+H42+H44+H45+H46+H47+H48</f>
        <v>24770.05</v>
      </c>
      <c r="I49" s="31">
        <f>I34+I35+I37+I38+I42+I44+I45+I46+I47+I48</f>
        <v>500</v>
      </c>
      <c r="J49" s="31">
        <f>J34+J35+J37+J38+J42+J44+J45+J46+J47+J48</f>
        <v>4490.29</v>
      </c>
      <c r="K49" s="32">
        <f>K34+K35+K37+K38+K42+K44+K45+K46+K47+K48</f>
        <v>500</v>
      </c>
      <c r="L49" s="89">
        <f t="shared" si="4"/>
        <v>30260.34</v>
      </c>
    </row>
    <row r="50" spans="1:12" x14ac:dyDescent="0.25">
      <c r="A50" s="3"/>
      <c r="B50" s="4"/>
      <c r="C50" s="25"/>
      <c r="D50" s="25"/>
      <c r="E50" s="25"/>
      <c r="F50" s="26"/>
      <c r="G50" s="38"/>
      <c r="H50" s="25"/>
      <c r="I50" s="25"/>
      <c r="J50" s="25"/>
      <c r="K50" s="26"/>
      <c r="L50" s="38"/>
    </row>
    <row r="51" spans="1:12" x14ac:dyDescent="0.25">
      <c r="A51" s="2" t="s">
        <v>66</v>
      </c>
      <c r="B51" s="1" t="s">
        <v>71</v>
      </c>
      <c r="C51" s="27">
        <v>0</v>
      </c>
      <c r="D51" s="27">
        <v>0</v>
      </c>
      <c r="E51" s="27">
        <v>0</v>
      </c>
      <c r="F51" s="28">
        <v>0</v>
      </c>
      <c r="G51" s="38">
        <f t="shared" si="0"/>
        <v>0</v>
      </c>
      <c r="H51" s="27">
        <v>0</v>
      </c>
      <c r="I51" s="27">
        <v>0</v>
      </c>
      <c r="J51" s="27">
        <v>0</v>
      </c>
      <c r="K51" s="28">
        <v>0</v>
      </c>
      <c r="L51" s="38">
        <f t="shared" ref="L51:L54" si="5">SUM(H51:K51)</f>
        <v>0</v>
      </c>
    </row>
    <row r="52" spans="1:12" x14ac:dyDescent="0.25">
      <c r="A52" s="2" t="s">
        <v>67</v>
      </c>
      <c r="B52" s="1" t="s">
        <v>110</v>
      </c>
      <c r="C52" s="27">
        <v>0</v>
      </c>
      <c r="D52" s="27">
        <v>0</v>
      </c>
      <c r="E52" s="27">
        <v>0</v>
      </c>
      <c r="F52" s="28">
        <v>0</v>
      </c>
      <c r="G52" s="38">
        <f t="shared" si="0"/>
        <v>0</v>
      </c>
      <c r="H52" s="27">
        <v>0</v>
      </c>
      <c r="I52" s="27">
        <v>0</v>
      </c>
      <c r="J52" s="27">
        <v>0</v>
      </c>
      <c r="K52" s="28">
        <v>0</v>
      </c>
      <c r="L52" s="38">
        <f t="shared" si="5"/>
        <v>0</v>
      </c>
    </row>
    <row r="53" spans="1:12" ht="15.75" thickBot="1" x14ac:dyDescent="0.3">
      <c r="A53" s="5" t="s">
        <v>68</v>
      </c>
      <c r="B53" s="6" t="s">
        <v>72</v>
      </c>
      <c r="C53" s="27">
        <v>0</v>
      </c>
      <c r="D53" s="27">
        <v>0</v>
      </c>
      <c r="E53" s="27">
        <v>0</v>
      </c>
      <c r="F53" s="28">
        <v>0</v>
      </c>
      <c r="G53" s="39">
        <f t="shared" si="0"/>
        <v>0</v>
      </c>
      <c r="H53" s="27">
        <v>0</v>
      </c>
      <c r="I53" s="27">
        <v>0</v>
      </c>
      <c r="J53" s="27">
        <v>0</v>
      </c>
      <c r="K53" s="28">
        <v>0</v>
      </c>
      <c r="L53" s="39">
        <f t="shared" si="5"/>
        <v>0</v>
      </c>
    </row>
    <row r="54" spans="1:12" ht="15.75" thickBot="1" x14ac:dyDescent="0.3">
      <c r="A54" s="7" t="s">
        <v>69</v>
      </c>
      <c r="B54" s="8" t="s">
        <v>70</v>
      </c>
      <c r="C54" s="31">
        <f>SUM(C51:C53)</f>
        <v>0</v>
      </c>
      <c r="D54" s="31">
        <f>SUM(D51:D53)</f>
        <v>0</v>
      </c>
      <c r="E54" s="31">
        <f>SUM(E51:E53)</f>
        <v>0</v>
      </c>
      <c r="F54" s="32">
        <f>SUM(F51:F53)</f>
        <v>0</v>
      </c>
      <c r="G54" s="89">
        <f t="shared" si="0"/>
        <v>0</v>
      </c>
      <c r="H54" s="31">
        <f>SUM(H51:H53)</f>
        <v>0</v>
      </c>
      <c r="I54" s="31">
        <f>SUM(I51:I53)</f>
        <v>0</v>
      </c>
      <c r="J54" s="31">
        <f>SUM(J51:J53)</f>
        <v>0</v>
      </c>
      <c r="K54" s="32">
        <f>SUM(K51:K53)</f>
        <v>0</v>
      </c>
      <c r="L54" s="89">
        <f t="shared" si="5"/>
        <v>0</v>
      </c>
    </row>
    <row r="55" spans="1:12" ht="15.75" thickBot="1" x14ac:dyDescent="0.3">
      <c r="A55" s="9"/>
      <c r="B55" s="10"/>
      <c r="C55" s="33"/>
      <c r="D55" s="33"/>
      <c r="E55" s="33"/>
      <c r="F55" s="34"/>
      <c r="G55" s="39"/>
      <c r="H55" s="33"/>
      <c r="I55" s="33"/>
      <c r="J55" s="33"/>
      <c r="K55" s="34"/>
      <c r="L55" s="39"/>
    </row>
    <row r="56" spans="1:12" ht="16.5" thickBot="1" x14ac:dyDescent="0.3">
      <c r="A56" s="127" t="s">
        <v>107</v>
      </c>
      <c r="B56" s="128"/>
      <c r="C56" s="35">
        <f>C17+C32+C49+C54</f>
        <v>24770.05</v>
      </c>
      <c r="D56" s="35">
        <f>D17+D32+D49+D54</f>
        <v>500</v>
      </c>
      <c r="E56" s="35">
        <f>E17+E32+E49+E54</f>
        <v>4490.29</v>
      </c>
      <c r="F56" s="36">
        <f>F17+F32+F49+F54</f>
        <v>500</v>
      </c>
      <c r="G56" s="90">
        <f t="shared" si="0"/>
        <v>30260.34</v>
      </c>
      <c r="H56" s="35">
        <f>H17+H32+H49+H54</f>
        <v>24770.05</v>
      </c>
      <c r="I56" s="35">
        <f>I17+I32+I49+I54</f>
        <v>500</v>
      </c>
      <c r="J56" s="35">
        <f>J17+J32+J49+J54</f>
        <v>4490.29</v>
      </c>
      <c r="K56" s="36">
        <f>K17+K32+K49+K54</f>
        <v>500</v>
      </c>
      <c r="L56" s="90">
        <f t="shared" ref="L56" si="6">SUM(H56:K56)</f>
        <v>30260.34</v>
      </c>
    </row>
    <row r="57" spans="1:12" x14ac:dyDescent="0.25">
      <c r="A57" s="3"/>
      <c r="B57" s="4"/>
      <c r="C57" s="25"/>
      <c r="D57" s="25"/>
      <c r="E57" s="25"/>
      <c r="F57" s="26"/>
      <c r="G57" s="38"/>
      <c r="H57" s="25"/>
      <c r="I57" s="25"/>
      <c r="J57" s="25"/>
      <c r="K57" s="26"/>
      <c r="L57" s="38"/>
    </row>
    <row r="58" spans="1:12" x14ac:dyDescent="0.25">
      <c r="A58" s="2" t="s">
        <v>73</v>
      </c>
      <c r="B58" s="1" t="s">
        <v>84</v>
      </c>
      <c r="C58" s="27">
        <v>0</v>
      </c>
      <c r="D58" s="27">
        <v>0</v>
      </c>
      <c r="E58" s="27">
        <v>0</v>
      </c>
      <c r="F58" s="28">
        <v>0</v>
      </c>
      <c r="G58" s="38">
        <f t="shared" si="0"/>
        <v>0</v>
      </c>
      <c r="H58" s="27">
        <v>0</v>
      </c>
      <c r="I58" s="27">
        <v>0</v>
      </c>
      <c r="J58" s="27">
        <v>0</v>
      </c>
      <c r="K58" s="28">
        <v>0</v>
      </c>
      <c r="L58" s="38">
        <f t="shared" ref="L58:L70" si="7">SUM(H58:K58)</f>
        <v>0</v>
      </c>
    </row>
    <row r="59" spans="1:12" x14ac:dyDescent="0.25">
      <c r="A59" s="2" t="s">
        <v>74</v>
      </c>
      <c r="B59" s="1" t="s">
        <v>85</v>
      </c>
      <c r="C59" s="27">
        <v>0</v>
      </c>
      <c r="D59" s="27">
        <v>0</v>
      </c>
      <c r="E59" s="27">
        <v>0</v>
      </c>
      <c r="F59" s="28">
        <v>0</v>
      </c>
      <c r="G59" s="38">
        <f t="shared" si="0"/>
        <v>0</v>
      </c>
      <c r="H59" s="27">
        <v>0</v>
      </c>
      <c r="I59" s="27">
        <v>0</v>
      </c>
      <c r="J59" s="27">
        <v>0</v>
      </c>
      <c r="K59" s="28">
        <v>0</v>
      </c>
      <c r="L59" s="38">
        <f t="shared" si="7"/>
        <v>0</v>
      </c>
    </row>
    <row r="60" spans="1:12" x14ac:dyDescent="0.25">
      <c r="A60" s="2" t="s">
        <v>75</v>
      </c>
      <c r="B60" s="1" t="s">
        <v>86</v>
      </c>
      <c r="C60" s="27">
        <v>0</v>
      </c>
      <c r="D60" s="27">
        <v>0</v>
      </c>
      <c r="E60" s="27">
        <v>0</v>
      </c>
      <c r="F60" s="28">
        <v>0</v>
      </c>
      <c r="G60" s="38">
        <f t="shared" si="0"/>
        <v>0</v>
      </c>
      <c r="H60" s="27">
        <v>0</v>
      </c>
      <c r="I60" s="27">
        <v>0</v>
      </c>
      <c r="J60" s="27">
        <v>0</v>
      </c>
      <c r="K60" s="28">
        <v>0</v>
      </c>
      <c r="L60" s="38">
        <f t="shared" si="7"/>
        <v>0</v>
      </c>
    </row>
    <row r="61" spans="1:12" x14ac:dyDescent="0.25">
      <c r="A61" s="2" t="s">
        <v>76</v>
      </c>
      <c r="B61" s="1" t="s">
        <v>87</v>
      </c>
      <c r="C61" s="27">
        <v>0</v>
      </c>
      <c r="D61" s="27">
        <v>0</v>
      </c>
      <c r="E61" s="27">
        <v>0</v>
      </c>
      <c r="F61" s="28">
        <v>0</v>
      </c>
      <c r="G61" s="38">
        <f t="shared" si="0"/>
        <v>0</v>
      </c>
      <c r="H61" s="27">
        <v>0</v>
      </c>
      <c r="I61" s="27">
        <v>0</v>
      </c>
      <c r="J61" s="27">
        <v>0</v>
      </c>
      <c r="K61" s="28">
        <v>0</v>
      </c>
      <c r="L61" s="38">
        <f t="shared" si="7"/>
        <v>0</v>
      </c>
    </row>
    <row r="62" spans="1:12" x14ac:dyDescent="0.25">
      <c r="A62" s="2" t="s">
        <v>77</v>
      </c>
      <c r="B62" s="1" t="s">
        <v>88</v>
      </c>
      <c r="C62" s="27">
        <v>0</v>
      </c>
      <c r="D62" s="27">
        <v>0</v>
      </c>
      <c r="E62" s="27">
        <v>0</v>
      </c>
      <c r="F62" s="28">
        <v>0</v>
      </c>
      <c r="G62" s="38">
        <f t="shared" si="0"/>
        <v>0</v>
      </c>
      <c r="H62" s="27">
        <v>0</v>
      </c>
      <c r="I62" s="27">
        <v>0</v>
      </c>
      <c r="J62" s="27">
        <v>0</v>
      </c>
      <c r="K62" s="28">
        <v>0</v>
      </c>
      <c r="L62" s="38">
        <f t="shared" si="7"/>
        <v>0</v>
      </c>
    </row>
    <row r="63" spans="1:12" x14ac:dyDescent="0.25">
      <c r="A63" s="2" t="s">
        <v>78</v>
      </c>
      <c r="B63" s="1" t="s">
        <v>91</v>
      </c>
      <c r="C63" s="27">
        <v>0</v>
      </c>
      <c r="D63" s="27">
        <v>0</v>
      </c>
      <c r="E63" s="27">
        <v>0</v>
      </c>
      <c r="F63" s="28">
        <v>0</v>
      </c>
      <c r="G63" s="38">
        <f t="shared" si="0"/>
        <v>0</v>
      </c>
      <c r="H63" s="27">
        <v>0</v>
      </c>
      <c r="I63" s="27">
        <v>0</v>
      </c>
      <c r="J63" s="27">
        <v>0</v>
      </c>
      <c r="K63" s="28">
        <v>0</v>
      </c>
      <c r="L63" s="38">
        <f t="shared" si="7"/>
        <v>0</v>
      </c>
    </row>
    <row r="64" spans="1:12" x14ac:dyDescent="0.25">
      <c r="A64" s="2" t="s">
        <v>79</v>
      </c>
      <c r="B64" s="1" t="s">
        <v>89</v>
      </c>
      <c r="C64" s="27">
        <v>0</v>
      </c>
      <c r="D64" s="27">
        <v>0</v>
      </c>
      <c r="E64" s="27">
        <v>0</v>
      </c>
      <c r="F64" s="28">
        <v>0</v>
      </c>
      <c r="G64" s="38">
        <f t="shared" si="0"/>
        <v>0</v>
      </c>
      <c r="H64" s="27">
        <v>0</v>
      </c>
      <c r="I64" s="27">
        <v>0</v>
      </c>
      <c r="J64" s="27">
        <v>0</v>
      </c>
      <c r="K64" s="28">
        <v>0</v>
      </c>
      <c r="L64" s="38">
        <f t="shared" si="7"/>
        <v>0</v>
      </c>
    </row>
    <row r="65" spans="1:12" x14ac:dyDescent="0.25">
      <c r="A65" s="2" t="s">
        <v>80</v>
      </c>
      <c r="B65" s="1" t="s">
        <v>90</v>
      </c>
      <c r="C65" s="27">
        <v>0</v>
      </c>
      <c r="D65" s="27">
        <v>0</v>
      </c>
      <c r="E65" s="27">
        <v>0</v>
      </c>
      <c r="F65" s="28">
        <v>0</v>
      </c>
      <c r="G65" s="38">
        <f t="shared" si="0"/>
        <v>0</v>
      </c>
      <c r="H65" s="27">
        <v>0</v>
      </c>
      <c r="I65" s="27">
        <v>0</v>
      </c>
      <c r="J65" s="27">
        <v>0</v>
      </c>
      <c r="K65" s="28">
        <v>0</v>
      </c>
      <c r="L65" s="38">
        <f t="shared" si="7"/>
        <v>0</v>
      </c>
    </row>
    <row r="66" spans="1:12" x14ac:dyDescent="0.25">
      <c r="A66" s="2" t="s">
        <v>81</v>
      </c>
      <c r="B66" s="1" t="s">
        <v>83</v>
      </c>
      <c r="C66" s="27">
        <v>0</v>
      </c>
      <c r="D66" s="27">
        <v>0</v>
      </c>
      <c r="E66" s="27">
        <v>0</v>
      </c>
      <c r="F66" s="28">
        <v>0</v>
      </c>
      <c r="G66" s="38">
        <f t="shared" si="0"/>
        <v>0</v>
      </c>
      <c r="H66" s="27">
        <v>0</v>
      </c>
      <c r="I66" s="27">
        <v>0</v>
      </c>
      <c r="J66" s="27">
        <v>0</v>
      </c>
      <c r="K66" s="28">
        <v>0</v>
      </c>
      <c r="L66" s="38">
        <f t="shared" si="7"/>
        <v>0</v>
      </c>
    </row>
    <row r="67" spans="1:12" ht="15.75" thickBot="1" x14ac:dyDescent="0.3">
      <c r="A67" s="5" t="s">
        <v>82</v>
      </c>
      <c r="B67" s="6" t="s">
        <v>108</v>
      </c>
      <c r="C67" s="27">
        <v>0</v>
      </c>
      <c r="D67" s="27">
        <v>0</v>
      </c>
      <c r="E67" s="27">
        <v>0</v>
      </c>
      <c r="F67" s="28">
        <v>0</v>
      </c>
      <c r="G67" s="39">
        <f t="shared" si="0"/>
        <v>0</v>
      </c>
      <c r="H67" s="27">
        <v>0</v>
      </c>
      <c r="I67" s="27">
        <v>0</v>
      </c>
      <c r="J67" s="27">
        <v>0</v>
      </c>
      <c r="K67" s="28">
        <v>0</v>
      </c>
      <c r="L67" s="39">
        <f t="shared" si="7"/>
        <v>0</v>
      </c>
    </row>
    <row r="68" spans="1:12" ht="15.75" thickBot="1" x14ac:dyDescent="0.3">
      <c r="A68" s="7" t="s">
        <v>92</v>
      </c>
      <c r="B68" s="8" t="s">
        <v>93</v>
      </c>
      <c r="C68" s="31">
        <f>SUM(C58:C67)</f>
        <v>0</v>
      </c>
      <c r="D68" s="31">
        <f>SUM(D58:D67)</f>
        <v>0</v>
      </c>
      <c r="E68" s="31">
        <f>SUM(E58:E67)</f>
        <v>0</v>
      </c>
      <c r="F68" s="32">
        <f>SUM(F58:F67)</f>
        <v>0</v>
      </c>
      <c r="G68" s="40">
        <f t="shared" si="0"/>
        <v>0</v>
      </c>
      <c r="H68" s="31">
        <f>SUM(H58:H67)</f>
        <v>0</v>
      </c>
      <c r="I68" s="31">
        <f>SUM(I58:I67)</f>
        <v>0</v>
      </c>
      <c r="J68" s="31">
        <f>SUM(J58:J67)</f>
        <v>0</v>
      </c>
      <c r="K68" s="32">
        <f>SUM(K58:K67)</f>
        <v>0</v>
      </c>
      <c r="L68" s="40">
        <f t="shared" si="7"/>
        <v>0</v>
      </c>
    </row>
    <row r="69" spans="1:12" ht="15.75" thickBot="1" x14ac:dyDescent="0.3">
      <c r="A69" s="9"/>
      <c r="B69" s="10"/>
      <c r="C69" s="33"/>
      <c r="D69" s="33"/>
      <c r="E69" s="33"/>
      <c r="F69" s="34"/>
      <c r="G69" s="39">
        <f t="shared" si="0"/>
        <v>0</v>
      </c>
      <c r="H69" s="33"/>
      <c r="I69" s="33"/>
      <c r="J69" s="33"/>
      <c r="K69" s="34"/>
      <c r="L69" s="39">
        <f t="shared" si="7"/>
        <v>0</v>
      </c>
    </row>
    <row r="70" spans="1:12" ht="16.5" thickBot="1" x14ac:dyDescent="0.3">
      <c r="A70" s="127" t="s">
        <v>94</v>
      </c>
      <c r="B70" s="128"/>
      <c r="C70" s="35">
        <f>C56+C68</f>
        <v>24770.05</v>
      </c>
      <c r="D70" s="35">
        <f>D56+D68</f>
        <v>500</v>
      </c>
      <c r="E70" s="35">
        <f>E56+E68</f>
        <v>4490.29</v>
      </c>
      <c r="F70" s="36">
        <f>F56+F68</f>
        <v>500</v>
      </c>
      <c r="G70" s="90">
        <f t="shared" si="0"/>
        <v>30260.34</v>
      </c>
      <c r="H70" s="35">
        <f>H56+H68</f>
        <v>24770.05</v>
      </c>
      <c r="I70" s="35">
        <f>I56+I68</f>
        <v>500</v>
      </c>
      <c r="J70" s="35">
        <f>J56+J68</f>
        <v>4490.29</v>
      </c>
      <c r="K70" s="36">
        <f>K56+K68</f>
        <v>500</v>
      </c>
      <c r="L70" s="90">
        <f t="shared" si="7"/>
        <v>30260.34</v>
      </c>
    </row>
    <row r="71" spans="1:12" x14ac:dyDescent="0.25">
      <c r="A71" s="104" t="s">
        <v>146</v>
      </c>
    </row>
  </sheetData>
  <mergeCells count="8">
    <mergeCell ref="A56:B56"/>
    <mergeCell ref="A70:B70"/>
    <mergeCell ref="B5:B6"/>
    <mergeCell ref="A5:A6"/>
    <mergeCell ref="A2:L2"/>
    <mergeCell ref="A3:L3"/>
    <mergeCell ref="C5:G5"/>
    <mergeCell ref="H5:L5"/>
  </mergeCells>
  <phoneticPr fontId="0" type="noConversion"/>
  <pageMargins left="0.7" right="0.7" top="0.75" bottom="0.75" header="0.3" footer="0.3"/>
  <pageSetup paperSize="9" scale="77" orientation="portrait" r:id="rId1"/>
  <rowBreaks count="1" manualBreakCount="1">
    <brk id="4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40" sqref="M39:P40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3.sz.m.-műk.bev.feladatonként</vt:lpstr>
      <vt:lpstr>3.1.sz.m.-műk.bev.köt.fel.</vt:lpstr>
      <vt:lpstr>3.2.sz.m.-műk.bev.önk.fel.</vt:lpstr>
      <vt:lpstr>Munka2</vt:lpstr>
      <vt:lpstr>Munka3</vt:lpstr>
      <vt:lpstr>'3.1.sz.m.-műk.bev.köt.fel.'!Nyomtatási_terület</vt:lpstr>
      <vt:lpstr>'3.2.sz.m.-műk.bev.önk.fel.'!Nyomtatási_terület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Csillag.Kata</cp:lastModifiedBy>
  <cp:lastPrinted>2017-03-27T09:29:52Z</cp:lastPrinted>
  <dcterms:created xsi:type="dcterms:W3CDTF">2014-02-09T08:54:17Z</dcterms:created>
  <dcterms:modified xsi:type="dcterms:W3CDTF">2017-06-06T09:56:20Z</dcterms:modified>
</cp:coreProperties>
</file>