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4940951D-CA26-4031-AB79-552166AA01BF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2.sz.m.-mérleg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" l="1"/>
  <c r="M32" i="1"/>
  <c r="M31" i="1"/>
  <c r="M30" i="1"/>
  <c r="M24" i="1"/>
  <c r="M19" i="1"/>
  <c r="M17" i="1"/>
  <c r="M14" i="1"/>
  <c r="M23" i="1"/>
  <c r="M22" i="1"/>
  <c r="M21" i="1"/>
  <c r="M16" i="1"/>
  <c r="M15" i="1"/>
  <c r="M10" i="1"/>
  <c r="M9" i="1"/>
  <c r="M8" i="1"/>
  <c r="M7" i="1"/>
  <c r="F32" i="1"/>
  <c r="F19" i="1"/>
  <c r="F17" i="1"/>
  <c r="F14" i="1"/>
  <c r="M6" i="1"/>
  <c r="F22" i="1"/>
  <c r="F16" i="1"/>
  <c r="F15" i="1"/>
  <c r="F8" i="1"/>
  <c r="F7" i="1"/>
  <c r="F6" i="1"/>
  <c r="L14" i="1"/>
  <c r="L27" i="1"/>
  <c r="M27" i="1"/>
  <c r="L24" i="1"/>
  <c r="L17" i="1"/>
  <c r="L32" i="1" s="1"/>
  <c r="E27" i="1"/>
  <c r="F27" i="1"/>
  <c r="E24" i="1"/>
  <c r="E30" i="1" s="1"/>
  <c r="F30" i="1" s="1"/>
  <c r="E17" i="1"/>
  <c r="E32" i="1" s="1"/>
  <c r="E14" i="1"/>
  <c r="F24" i="1" l="1"/>
  <c r="E31" i="1"/>
  <c r="F31" i="1" s="1"/>
  <c r="L30" i="1"/>
  <c r="L31" i="1"/>
  <c r="E19" i="1"/>
  <c r="E33" i="1" s="1"/>
  <c r="F33" i="1" s="1"/>
  <c r="L19" i="1"/>
  <c r="L33" i="1" s="1"/>
  <c r="K14" i="1"/>
  <c r="C14" i="1"/>
  <c r="C17" i="1"/>
  <c r="C24" i="1"/>
  <c r="C27" i="1"/>
  <c r="C32" i="1" l="1"/>
  <c r="C30" i="1"/>
  <c r="C19" i="1"/>
  <c r="C31" i="1"/>
  <c r="D27" i="1" l="1"/>
  <c r="K17" i="1" l="1"/>
  <c r="D17" i="1" l="1"/>
  <c r="K24" i="1" l="1"/>
  <c r="D32" i="1"/>
  <c r="D14" i="1"/>
  <c r="K27" i="1"/>
  <c r="K32" i="1" s="1"/>
  <c r="D24" i="1"/>
  <c r="D30" i="1" s="1"/>
  <c r="K30" i="1" l="1"/>
  <c r="D31" i="1"/>
  <c r="K31" i="1"/>
  <c r="D19" i="1"/>
  <c r="D33" i="1" s="1"/>
  <c r="K19" i="1" l="1"/>
  <c r="K33" i="1" s="1"/>
  <c r="J14" i="1"/>
  <c r="J24" i="1" l="1"/>
  <c r="J27" i="1"/>
  <c r="J17" i="1"/>
  <c r="J32" i="1" l="1"/>
  <c r="J30" i="1"/>
  <c r="J31" i="1"/>
  <c r="J19" i="1"/>
  <c r="J33" i="1" s="1"/>
  <c r="C33" i="1" l="1"/>
</calcChain>
</file>

<file path=xl/sharedStrings.xml><?xml version="1.0" encoding="utf-8"?>
<sst xmlns="http://schemas.openxmlformats.org/spreadsheetml/2006/main" count="100" uniqueCount="81">
  <si>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</si>
  <si>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</si>
  <si>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</si>
  <si>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</si>
  <si>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</si>
  <si>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</si>
  <si>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</si>
  <si>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</si>
  <si>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</si>
  <si>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</si>
  <si>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</si>
  <si>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</si>
  <si>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</si>
  <si>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</si>
  <si>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</si>
  <si>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</si>
  <si>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</si>
  <si>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</si>
  <si>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</si>
  <si>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</si>
  <si>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</si>
  <si>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</si>
  <si>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</si>
  <si>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</si>
  <si>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</si>
  <si>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</si>
  <si>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</si>
  <si>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</si>
  <si>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</si>
  <si>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</si>
  <si>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</si>
  <si>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</si>
  <si>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</si>
  <si>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</si>
  <si>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</si>
  <si>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</si>
  <si>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</si>
  <si>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</si>
  <si>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</si>
  <si>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</si>
  <si>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</si>
  <si>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</si>
  <si>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</si>
  <si>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</si>
  <si>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</si>
  <si>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</si>
  <si>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</si>
  <si>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</si>
  <si>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</si>
  <si>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</si>
  <si>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</si>
  <si>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</si>
  <si>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</si>
  <si>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</si>
  <si>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</si>
  <si>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</si>
  <si>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</si>
  <si>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</si>
  <si>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</si>
  <si>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</si>
  <si>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</si>
  <si>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</si>
  <si>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</si>
  <si>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</si>
  <si>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</si>
  <si>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</si>
  <si>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</si>
  <si>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</si>
  <si>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</si>
  <si>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</si>
  <si>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</si>
  <si>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Eredeti előirányzat</t>
  </si>
  <si>
    <t>Módosított előirányzat</t>
  </si>
  <si>
    <t>Pénzmaradvány igénybevétele</t>
  </si>
  <si>
    <t>Kincstárjegy visszavétel</t>
  </si>
  <si>
    <t>Műk.c.finansz.bev.</t>
  </si>
  <si>
    <t>Előző évi megelelőlegezés visszafizetése</t>
  </si>
  <si>
    <t>2 .sz. melléklet</t>
  </si>
  <si>
    <t>Pilisborosjenő Község Önkormányzat 2018. évi költségvetési pénzforgalmi mérlege</t>
  </si>
  <si>
    <t>Teljesítés (%)</t>
  </si>
  <si>
    <t>2018.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</si>
</sst>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6" fillId="0" borderId="11" xfId="0" applyFont="1" applyFill="1" applyBorder="1"/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Fill="1" applyBorder="1"/>
    <xf numFmtId="3" fontId="1" fillId="0" borderId="31" xfId="0" applyNumberFormat="1" applyFont="1" applyBorder="1" applyAlignment="1">
      <alignment horizontal="center" vertical="center" wrapText="1"/>
    </xf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1" fillId="0" borderId="31" xfId="0" applyNumberFormat="1" applyFont="1" applyFill="1" applyBorder="1"/>
    <xf numFmtId="3" fontId="0" fillId="0" borderId="37" xfId="0" applyNumberForma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3" fontId="0" fillId="0" borderId="40" xfId="0" applyNumberFormat="1" applyFill="1" applyBorder="1"/>
    <xf numFmtId="3" fontId="0" fillId="0" borderId="41" xfId="0" applyNumberFormat="1" applyFill="1" applyBorder="1"/>
    <xf numFmtId="3" fontId="1" fillId="0" borderId="42" xfId="0" applyNumberFormat="1" applyFont="1" applyFill="1" applyBorder="1"/>
    <xf numFmtId="3" fontId="0" fillId="0" borderId="43" xfId="0" applyNumberFormat="1" applyFill="1" applyBorder="1"/>
    <xf numFmtId="3" fontId="0" fillId="0" borderId="41" xfId="0" applyNumberFormat="1" applyBorder="1"/>
    <xf numFmtId="3" fontId="0" fillId="0" borderId="44" xfId="0" applyNumberFormat="1" applyFill="1" applyBorder="1"/>
    <xf numFmtId="3" fontId="0" fillId="0" borderId="36" xfId="0" applyNumberFormat="1" applyBorder="1"/>
    <xf numFmtId="4" fontId="0" fillId="0" borderId="34" xfId="0" applyNumberFormat="1" applyFill="1" applyBorder="1"/>
    <xf numFmtId="4" fontId="0" fillId="0" borderId="37" xfId="0" applyNumberFormat="1" applyFill="1" applyBorder="1"/>
    <xf numFmtId="4" fontId="0" fillId="0" borderId="35" xfId="0" applyNumberFormat="1" applyFill="1" applyBorder="1"/>
    <xf numFmtId="4" fontId="1" fillId="0" borderId="19" xfId="0" applyNumberFormat="1" applyFont="1" applyBorder="1"/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10" zoomScaleNormal="100" workbookViewId="0">
      <selection activeCell="E22" sqref="E22"/>
    </sheetView>
  </sheetViews>
  <sheetFormatPr defaultRowHeight="15" x14ac:dyDescent="0.25"/>
  <cols>
    <col min="1" max="1" width="9.7109375" style="33" customWidth="1"/>
    <col min="2" max="2" width="39.85546875" style="33" customWidth="1"/>
    <col min="3" max="6" width="14.42578125" style="34" customWidth="1"/>
    <col min="7" max="7" width="2.7109375" style="1" customWidth="1"/>
    <col min="8" max="8" width="9.85546875" style="1" customWidth="1"/>
    <col min="9" max="9" width="40" customWidth="1"/>
    <col min="10" max="11" width="14.42578125" style="1" customWidth="1"/>
    <col min="12" max="13" width="14.42578125" style="34" customWidth="1"/>
  </cols>
  <sheetData>
    <row r="1" spans="1:13" x14ac:dyDescent="0.25">
      <c r="J1" s="12"/>
      <c r="M1" s="12" t="s">
        <v>77</v>
      </c>
    </row>
    <row r="2" spans="1:13" ht="18.75" x14ac:dyDescent="0.3">
      <c r="A2" s="85" t="s">
        <v>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thickBot="1" x14ac:dyDescent="0.3">
      <c r="J3" s="13"/>
      <c r="M3" s="13" t="s">
        <v>66</v>
      </c>
    </row>
    <row r="4" spans="1:13" ht="15.75" thickBot="1" x14ac:dyDescent="0.3">
      <c r="A4" s="82" t="s">
        <v>2</v>
      </c>
      <c r="B4" s="83"/>
      <c r="C4" s="83"/>
      <c r="D4" s="83"/>
      <c r="E4" s="83"/>
      <c r="F4" s="84"/>
      <c r="G4" s="57"/>
      <c r="H4" s="79" t="s">
        <v>4</v>
      </c>
      <c r="I4" s="80"/>
      <c r="J4" s="80"/>
      <c r="K4" s="80"/>
      <c r="L4" s="80"/>
      <c r="M4" s="81"/>
    </row>
    <row r="5" spans="1:13" ht="29.25" customHeight="1" thickBot="1" x14ac:dyDescent="0.3">
      <c r="A5" s="35" t="s">
        <v>3</v>
      </c>
      <c r="B5" s="36" t="s">
        <v>0</v>
      </c>
      <c r="C5" s="56" t="s">
        <v>71</v>
      </c>
      <c r="D5" s="56" t="s">
        <v>72</v>
      </c>
      <c r="E5" s="58" t="s">
        <v>80</v>
      </c>
      <c r="F5" s="60" t="s">
        <v>79</v>
      </c>
      <c r="G5" s="31"/>
      <c r="H5" s="32" t="s">
        <v>3</v>
      </c>
      <c r="I5" s="14" t="s">
        <v>0</v>
      </c>
      <c r="J5" s="5" t="s">
        <v>1</v>
      </c>
      <c r="K5" s="56" t="s">
        <v>72</v>
      </c>
      <c r="L5" s="58" t="s">
        <v>80</v>
      </c>
      <c r="M5" s="60" t="s">
        <v>79</v>
      </c>
    </row>
    <row r="6" spans="1:13" x14ac:dyDescent="0.25">
      <c r="A6" s="37" t="s">
        <v>5</v>
      </c>
      <c r="B6" s="38" t="s">
        <v>69</v>
      </c>
      <c r="C6" s="39">
        <v>202099</v>
      </c>
      <c r="D6" s="67">
        <v>206882</v>
      </c>
      <c r="E6" s="61">
        <v>207779</v>
      </c>
      <c r="F6" s="75">
        <f>E6/D6%</f>
        <v>100.43358049516148</v>
      </c>
      <c r="G6" s="20"/>
      <c r="H6" s="25" t="s">
        <v>11</v>
      </c>
      <c r="I6" s="26" t="s">
        <v>15</v>
      </c>
      <c r="J6" s="9">
        <v>201108</v>
      </c>
      <c r="K6" s="9">
        <v>208901</v>
      </c>
      <c r="L6" s="61">
        <v>200509</v>
      </c>
      <c r="M6" s="75">
        <f>L6/K6%</f>
        <v>95.982786104422658</v>
      </c>
    </row>
    <row r="7" spans="1:13" x14ac:dyDescent="0.25">
      <c r="A7" s="40" t="s">
        <v>6</v>
      </c>
      <c r="B7" s="41" t="s">
        <v>7</v>
      </c>
      <c r="C7" s="42">
        <v>390070</v>
      </c>
      <c r="D7" s="68">
        <v>390070</v>
      </c>
      <c r="E7" s="62">
        <v>201691</v>
      </c>
      <c r="F7" s="76">
        <f t="shared" ref="F7:F8" si="0">E7/D7%</f>
        <v>51.706360396851849</v>
      </c>
      <c r="G7" s="21"/>
      <c r="H7" s="27" t="s">
        <v>12</v>
      </c>
      <c r="I7" s="16" t="s">
        <v>67</v>
      </c>
      <c r="J7" s="3">
        <v>39981</v>
      </c>
      <c r="K7" s="3">
        <v>42296</v>
      </c>
      <c r="L7" s="62">
        <v>41007</v>
      </c>
      <c r="M7" s="77">
        <f>L7/K7%</f>
        <v>96.95243048988084</v>
      </c>
    </row>
    <row r="8" spans="1:13" x14ac:dyDescent="0.25">
      <c r="A8" s="40" t="s">
        <v>8</v>
      </c>
      <c r="B8" s="41" t="s">
        <v>9</v>
      </c>
      <c r="C8" s="42">
        <v>51737</v>
      </c>
      <c r="D8" s="68">
        <v>54278</v>
      </c>
      <c r="E8" s="62">
        <v>42146</v>
      </c>
      <c r="F8" s="76">
        <f t="shared" si="0"/>
        <v>77.648402667747533</v>
      </c>
      <c r="G8" s="21"/>
      <c r="H8" s="27" t="s">
        <v>13</v>
      </c>
      <c r="I8" s="16" t="s">
        <v>16</v>
      </c>
      <c r="J8" s="3">
        <v>202758</v>
      </c>
      <c r="K8" s="3">
        <v>218757</v>
      </c>
      <c r="L8" s="62">
        <v>164977</v>
      </c>
      <c r="M8" s="77">
        <f t="shared" ref="M8:M10" si="1">L8/K8%</f>
        <v>75.415643842254184</v>
      </c>
    </row>
    <row r="9" spans="1:13" x14ac:dyDescent="0.25">
      <c r="A9" s="40" t="s">
        <v>30</v>
      </c>
      <c r="B9" s="41" t="s">
        <v>31</v>
      </c>
      <c r="C9" s="42">
        <v>0</v>
      </c>
      <c r="D9" s="68">
        <v>0</v>
      </c>
      <c r="E9" s="62">
        <v>0</v>
      </c>
      <c r="F9" s="62">
        <v>0</v>
      </c>
      <c r="G9" s="21"/>
      <c r="H9" s="27" t="s">
        <v>14</v>
      </c>
      <c r="I9" s="16" t="s">
        <v>17</v>
      </c>
      <c r="J9" s="3">
        <v>8000</v>
      </c>
      <c r="K9" s="3">
        <v>8000</v>
      </c>
      <c r="L9" s="62">
        <v>5180</v>
      </c>
      <c r="M9" s="77">
        <f t="shared" si="1"/>
        <v>64.75</v>
      </c>
    </row>
    <row r="10" spans="1:13" x14ac:dyDescent="0.25">
      <c r="A10" s="40"/>
      <c r="B10" s="41"/>
      <c r="C10" s="42"/>
      <c r="D10" s="68"/>
      <c r="E10" s="62"/>
      <c r="F10" s="62"/>
      <c r="G10" s="21"/>
      <c r="H10" s="27" t="s">
        <v>18</v>
      </c>
      <c r="I10" s="16" t="s">
        <v>19</v>
      </c>
      <c r="J10" s="3">
        <v>192059</v>
      </c>
      <c r="K10" s="3">
        <v>416767</v>
      </c>
      <c r="L10" s="62">
        <v>24386</v>
      </c>
      <c r="M10" s="77">
        <f t="shared" si="1"/>
        <v>5.8512310235695244</v>
      </c>
    </row>
    <row r="11" spans="1:13" x14ac:dyDescent="0.25">
      <c r="A11" s="40"/>
      <c r="B11" s="41"/>
      <c r="C11" s="42"/>
      <c r="D11" s="68"/>
      <c r="E11" s="62"/>
      <c r="F11" s="62"/>
      <c r="G11" s="21"/>
      <c r="H11" s="27"/>
      <c r="I11" s="16" t="s">
        <v>20</v>
      </c>
      <c r="J11" s="3">
        <v>45582</v>
      </c>
      <c r="K11" s="3">
        <v>272685</v>
      </c>
      <c r="L11" s="62">
        <v>0</v>
      </c>
      <c r="M11" s="62">
        <v>0</v>
      </c>
    </row>
    <row r="12" spans="1:13" x14ac:dyDescent="0.25">
      <c r="A12" s="43"/>
      <c r="B12" s="44"/>
      <c r="C12" s="45"/>
      <c r="D12" s="69"/>
      <c r="E12" s="63"/>
      <c r="F12" s="63"/>
      <c r="G12" s="22"/>
      <c r="H12" s="28"/>
      <c r="I12" s="17" t="s">
        <v>21</v>
      </c>
      <c r="J12" s="6">
        <v>112829</v>
      </c>
      <c r="K12" s="6">
        <v>109519</v>
      </c>
      <c r="L12" s="63">
        <v>0</v>
      </c>
      <c r="M12" s="63">
        <v>0</v>
      </c>
    </row>
    <row r="13" spans="1:13" ht="15.75" thickBot="1" x14ac:dyDescent="0.3">
      <c r="A13" s="43"/>
      <c r="B13" s="44"/>
      <c r="C13" s="45"/>
      <c r="D13" s="69"/>
      <c r="E13" s="63"/>
      <c r="F13" s="63"/>
      <c r="G13" s="22"/>
      <c r="H13" s="28"/>
      <c r="I13" s="17"/>
      <c r="J13" s="6"/>
      <c r="K13" s="6"/>
      <c r="L13" s="63"/>
      <c r="M13" s="63"/>
    </row>
    <row r="14" spans="1:13" ht="15.75" thickBot="1" x14ac:dyDescent="0.3">
      <c r="A14" s="46" t="s">
        <v>61</v>
      </c>
      <c r="B14" s="47" t="s">
        <v>22</v>
      </c>
      <c r="C14" s="48">
        <f>C6+C7+C8+C9</f>
        <v>643906</v>
      </c>
      <c r="D14" s="70">
        <f>D6+D7+D8+D9</f>
        <v>651230</v>
      </c>
      <c r="E14" s="64">
        <f t="shared" ref="E14" si="2">E6+E7+E8+E9</f>
        <v>451616</v>
      </c>
      <c r="F14" s="59">
        <f>E14/D14%</f>
        <v>69.348156565268795</v>
      </c>
      <c r="G14" s="23"/>
      <c r="H14" s="10" t="s">
        <v>61</v>
      </c>
      <c r="I14" s="18" t="s">
        <v>23</v>
      </c>
      <c r="J14" s="11">
        <f>SUM(J6:J10)</f>
        <v>643906</v>
      </c>
      <c r="K14" s="11">
        <f>SUM(K6:K10)</f>
        <v>894721</v>
      </c>
      <c r="L14" s="11">
        <f>SUM(L6:L12)</f>
        <v>436059</v>
      </c>
      <c r="M14" s="78">
        <f>L14/K14%</f>
        <v>48.736868811618372</v>
      </c>
    </row>
    <row r="15" spans="1:13" x14ac:dyDescent="0.25">
      <c r="A15" s="49" t="s">
        <v>24</v>
      </c>
      <c r="B15" s="50" t="s">
        <v>73</v>
      </c>
      <c r="C15" s="51">
        <v>0</v>
      </c>
      <c r="D15" s="71">
        <v>405280</v>
      </c>
      <c r="E15" s="65">
        <v>405280</v>
      </c>
      <c r="F15" s="75">
        <f t="shared" ref="F15:F16" si="3">E15/D15%</f>
        <v>100</v>
      </c>
      <c r="G15" s="20"/>
      <c r="H15" s="29" t="s">
        <v>25</v>
      </c>
      <c r="I15" s="15" t="s">
        <v>76</v>
      </c>
      <c r="J15" s="4">
        <v>0</v>
      </c>
      <c r="K15" s="4">
        <v>6948</v>
      </c>
      <c r="L15" s="65">
        <v>6948</v>
      </c>
      <c r="M15" s="77">
        <f t="shared" ref="M15:M16" si="4">L15/K15%</f>
        <v>100</v>
      </c>
    </row>
    <row r="16" spans="1:13" ht="15.75" thickBot="1" x14ac:dyDescent="0.3">
      <c r="A16" s="43" t="s">
        <v>24</v>
      </c>
      <c r="B16" s="44" t="s">
        <v>75</v>
      </c>
      <c r="C16" s="45">
        <v>223710</v>
      </c>
      <c r="D16" s="72">
        <v>234956</v>
      </c>
      <c r="E16" s="74">
        <v>232831</v>
      </c>
      <c r="F16" s="76">
        <f t="shared" si="3"/>
        <v>99.095575341766121</v>
      </c>
      <c r="G16" s="22"/>
      <c r="H16" s="28" t="s">
        <v>25</v>
      </c>
      <c r="I16" s="17" t="s">
        <v>43</v>
      </c>
      <c r="J16" s="45">
        <v>223710</v>
      </c>
      <c r="K16" s="6">
        <v>234956</v>
      </c>
      <c r="L16" s="74">
        <v>232831</v>
      </c>
      <c r="M16" s="77">
        <f t="shared" si="4"/>
        <v>99.095575341766121</v>
      </c>
    </row>
    <row r="17" spans="1:13" ht="15.75" thickBot="1" x14ac:dyDescent="0.3">
      <c r="A17" s="46" t="s">
        <v>60</v>
      </c>
      <c r="B17" s="47" t="s">
        <v>42</v>
      </c>
      <c r="C17" s="48">
        <f>C16</f>
        <v>223710</v>
      </c>
      <c r="D17" s="70">
        <f>D16+D15</f>
        <v>640236</v>
      </c>
      <c r="E17" s="64">
        <f t="shared" ref="E17" si="5">E16+E15</f>
        <v>638111</v>
      </c>
      <c r="F17" s="59">
        <f>E17/D17%</f>
        <v>99.668091141391614</v>
      </c>
      <c r="G17" s="23"/>
      <c r="H17" s="10" t="s">
        <v>60</v>
      </c>
      <c r="I17" s="18" t="s">
        <v>44</v>
      </c>
      <c r="J17" s="11">
        <f>J16</f>
        <v>223710</v>
      </c>
      <c r="K17" s="11">
        <f>K16+K15</f>
        <v>241904</v>
      </c>
      <c r="L17" s="11">
        <f t="shared" ref="L17" si="6">L16+L15</f>
        <v>239779</v>
      </c>
      <c r="M17" s="78">
        <f>L17/K17%</f>
        <v>99.121552351345997</v>
      </c>
    </row>
    <row r="18" spans="1:13" ht="15.75" thickBot="1" x14ac:dyDescent="0.3">
      <c r="A18" s="52"/>
      <c r="B18" s="53"/>
      <c r="C18" s="54"/>
      <c r="D18" s="73"/>
      <c r="E18" s="66"/>
      <c r="F18" s="66"/>
      <c r="G18" s="24"/>
      <c r="H18" s="7"/>
      <c r="I18" s="19"/>
      <c r="J18" s="8"/>
      <c r="K18" s="8"/>
      <c r="L18" s="66"/>
      <c r="M18" s="66"/>
    </row>
    <row r="19" spans="1:13" ht="15.75" thickBot="1" x14ac:dyDescent="0.3">
      <c r="A19" s="46" t="s">
        <v>59</v>
      </c>
      <c r="B19" s="47" t="s">
        <v>33</v>
      </c>
      <c r="C19" s="48">
        <f>C14+C17</f>
        <v>867616</v>
      </c>
      <c r="D19" s="70">
        <f>D14+D17</f>
        <v>1291466</v>
      </c>
      <c r="E19" s="64">
        <f t="shared" ref="E19" si="7">E14+E17</f>
        <v>1089727</v>
      </c>
      <c r="F19" s="59">
        <f>E19/D19%</f>
        <v>84.379069987130904</v>
      </c>
      <c r="G19" s="23"/>
      <c r="H19" s="10" t="s">
        <v>59</v>
      </c>
      <c r="I19" s="18" t="s">
        <v>34</v>
      </c>
      <c r="J19" s="11">
        <f>J14+J17</f>
        <v>867616</v>
      </c>
      <c r="K19" s="11">
        <f>K14+K17</f>
        <v>1136625</v>
      </c>
      <c r="L19" s="11">
        <f t="shared" ref="L19" si="8">L14+L17</f>
        <v>675838</v>
      </c>
      <c r="M19" s="78">
        <f>L19/K19%</f>
        <v>59.460068184317606</v>
      </c>
    </row>
    <row r="20" spans="1:13" x14ac:dyDescent="0.25">
      <c r="A20" s="37"/>
      <c r="B20" s="38"/>
      <c r="C20" s="39"/>
      <c r="D20" s="67"/>
      <c r="E20" s="65"/>
      <c r="F20" s="65"/>
      <c r="G20" s="20"/>
      <c r="H20" s="25"/>
      <c r="I20" s="26"/>
      <c r="J20" s="9"/>
      <c r="K20" s="9"/>
      <c r="L20" s="65"/>
      <c r="M20" s="65"/>
    </row>
    <row r="21" spans="1:13" x14ac:dyDescent="0.25">
      <c r="A21" s="40" t="s">
        <v>10</v>
      </c>
      <c r="B21" s="41" t="s">
        <v>68</v>
      </c>
      <c r="C21" s="42">
        <v>92350</v>
      </c>
      <c r="D21" s="68">
        <v>107413</v>
      </c>
      <c r="E21" s="62">
        <v>106882</v>
      </c>
      <c r="F21" s="62">
        <v>0</v>
      </c>
      <c r="G21" s="21"/>
      <c r="H21" s="27" t="s">
        <v>36</v>
      </c>
      <c r="I21" s="16" t="s">
        <v>37</v>
      </c>
      <c r="J21" s="3">
        <v>130908</v>
      </c>
      <c r="K21" s="3">
        <v>222792</v>
      </c>
      <c r="L21" s="62">
        <v>75909</v>
      </c>
      <c r="M21" s="77">
        <f t="shared" ref="M21:M23" si="9">L21/K21%</f>
        <v>34.071690186362169</v>
      </c>
    </row>
    <row r="22" spans="1:13" x14ac:dyDescent="0.25">
      <c r="A22" s="40" t="s">
        <v>26</v>
      </c>
      <c r="B22" s="41" t="s">
        <v>27</v>
      </c>
      <c r="C22" s="42">
        <v>130806</v>
      </c>
      <c r="D22" s="68">
        <v>130806</v>
      </c>
      <c r="E22" s="62">
        <v>2205</v>
      </c>
      <c r="F22" s="76">
        <f t="shared" ref="F22" si="10">E22/D22%</f>
        <v>1.6857024907114353</v>
      </c>
      <c r="G22" s="21"/>
      <c r="H22" s="27" t="s">
        <v>38</v>
      </c>
      <c r="I22" s="16" t="s">
        <v>39</v>
      </c>
      <c r="J22" s="3">
        <v>97748</v>
      </c>
      <c r="K22" s="3">
        <v>171918</v>
      </c>
      <c r="L22" s="62">
        <v>154825</v>
      </c>
      <c r="M22" s="77">
        <f t="shared" si="9"/>
        <v>90.057469258600022</v>
      </c>
    </row>
    <row r="23" spans="1:13" ht="15.75" thickBot="1" x14ac:dyDescent="0.3">
      <c r="A23" s="40" t="s">
        <v>28</v>
      </c>
      <c r="B23" s="41" t="s">
        <v>29</v>
      </c>
      <c r="C23" s="42">
        <v>12000</v>
      </c>
      <c r="D23" s="68">
        <v>12000</v>
      </c>
      <c r="E23" s="63">
        <v>0</v>
      </c>
      <c r="F23" s="63">
        <v>0</v>
      </c>
      <c r="G23" s="22"/>
      <c r="H23" s="27" t="s">
        <v>40</v>
      </c>
      <c r="I23" s="2" t="s">
        <v>41</v>
      </c>
      <c r="J23" s="3">
        <v>6500</v>
      </c>
      <c r="K23" s="3">
        <v>10350</v>
      </c>
      <c r="L23" s="63">
        <v>5850</v>
      </c>
      <c r="M23" s="77">
        <f t="shared" si="9"/>
        <v>56.521739130434781</v>
      </c>
    </row>
    <row r="24" spans="1:13" ht="15.75" thickBot="1" x14ac:dyDescent="0.3">
      <c r="A24" s="46" t="s">
        <v>58</v>
      </c>
      <c r="B24" s="47" t="s">
        <v>32</v>
      </c>
      <c r="C24" s="48">
        <f>SUM(C21:C23)</f>
        <v>235156</v>
      </c>
      <c r="D24" s="70">
        <f>SUM(D21:D23)</f>
        <v>250219</v>
      </c>
      <c r="E24" s="64">
        <f t="shared" ref="E24" si="11">SUM(E21:E23)</f>
        <v>109087</v>
      </c>
      <c r="F24" s="59">
        <f>E24/D24%</f>
        <v>43.596609370191715</v>
      </c>
      <c r="G24" s="23"/>
      <c r="H24" s="10" t="s">
        <v>58</v>
      </c>
      <c r="I24" s="18" t="s">
        <v>35</v>
      </c>
      <c r="J24" s="11">
        <f>SUM(J21:J23)</f>
        <v>235156</v>
      </c>
      <c r="K24" s="11">
        <f>SUM(K21:K23)</f>
        <v>405060</v>
      </c>
      <c r="L24" s="11">
        <f t="shared" ref="L24" si="12">SUM(L21:L23)</f>
        <v>236584</v>
      </c>
      <c r="M24" s="78">
        <f>L24/K24%</f>
        <v>58.407149558090161</v>
      </c>
    </row>
    <row r="25" spans="1:13" x14ac:dyDescent="0.25">
      <c r="A25" s="49" t="s">
        <v>24</v>
      </c>
      <c r="B25" s="50" t="s">
        <v>74</v>
      </c>
      <c r="C25" s="51">
        <v>0</v>
      </c>
      <c r="D25" s="71">
        <v>0</v>
      </c>
      <c r="E25" s="65"/>
      <c r="F25" s="65"/>
      <c r="G25" s="20"/>
      <c r="H25" s="29"/>
      <c r="I25" s="15"/>
      <c r="J25" s="4"/>
      <c r="K25" s="4"/>
      <c r="L25" s="65"/>
      <c r="M25" s="65"/>
    </row>
    <row r="26" spans="1:13" ht="15.75" thickBot="1" x14ac:dyDescent="0.3">
      <c r="A26" s="43" t="s">
        <v>24</v>
      </c>
      <c r="B26" s="44" t="s">
        <v>70</v>
      </c>
      <c r="C26" s="45">
        <v>7576</v>
      </c>
      <c r="D26" s="69">
        <v>3315</v>
      </c>
      <c r="E26" s="63">
        <v>0</v>
      </c>
      <c r="F26" s="63">
        <v>0</v>
      </c>
      <c r="G26" s="22"/>
      <c r="H26" s="28" t="s">
        <v>25</v>
      </c>
      <c r="I26" s="17" t="s">
        <v>45</v>
      </c>
      <c r="J26" s="45">
        <v>7576</v>
      </c>
      <c r="K26" s="45">
        <v>3315</v>
      </c>
      <c r="L26" s="63">
        <v>0</v>
      </c>
      <c r="M26" s="63">
        <v>0</v>
      </c>
    </row>
    <row r="27" spans="1:13" ht="15.75" thickBot="1" x14ac:dyDescent="0.3">
      <c r="A27" s="46" t="s">
        <v>57</v>
      </c>
      <c r="B27" s="47" t="s">
        <v>47</v>
      </c>
      <c r="C27" s="48">
        <f>C26</f>
        <v>7576</v>
      </c>
      <c r="D27" s="70">
        <f>D26+D25</f>
        <v>3315</v>
      </c>
      <c r="E27" s="64">
        <f t="shared" ref="E27:F27" si="13">E26+E25</f>
        <v>0</v>
      </c>
      <c r="F27" s="64">
        <f t="shared" si="13"/>
        <v>0</v>
      </c>
      <c r="G27" s="23"/>
      <c r="H27" s="10" t="s">
        <v>57</v>
      </c>
      <c r="I27" s="18" t="s">
        <v>46</v>
      </c>
      <c r="J27" s="11">
        <f>J26</f>
        <v>7576</v>
      </c>
      <c r="K27" s="11">
        <f>K26</f>
        <v>3315</v>
      </c>
      <c r="L27" s="11">
        <f t="shared" ref="L27:M27" si="14">L26</f>
        <v>0</v>
      </c>
      <c r="M27" s="11">
        <f t="shared" si="14"/>
        <v>0</v>
      </c>
    </row>
    <row r="28" spans="1:13" x14ac:dyDescent="0.25">
      <c r="A28" s="49"/>
      <c r="B28" s="50" t="s">
        <v>48</v>
      </c>
      <c r="C28" s="51">
        <v>0</v>
      </c>
      <c r="D28" s="71">
        <v>0</v>
      </c>
      <c r="E28" s="65">
        <v>0</v>
      </c>
      <c r="F28" s="65">
        <v>0</v>
      </c>
      <c r="G28" s="20"/>
      <c r="H28" s="29"/>
      <c r="I28" s="15"/>
      <c r="J28" s="4"/>
      <c r="K28" s="4"/>
      <c r="L28" s="65"/>
      <c r="M28" s="65"/>
    </row>
    <row r="29" spans="1:13" ht="15.75" thickBot="1" x14ac:dyDescent="0.3">
      <c r="A29" s="52"/>
      <c r="B29" s="53"/>
      <c r="C29" s="54"/>
      <c r="D29" s="73"/>
      <c r="E29" s="66"/>
      <c r="F29" s="66"/>
      <c r="G29" s="24"/>
      <c r="H29" s="30"/>
      <c r="I29" s="19"/>
      <c r="J29" s="8"/>
      <c r="K29" s="8"/>
      <c r="L29" s="66"/>
      <c r="M29" s="66"/>
    </row>
    <row r="30" spans="1:13" ht="15.75" thickBot="1" x14ac:dyDescent="0.3">
      <c r="A30" s="46" t="s">
        <v>56</v>
      </c>
      <c r="B30" s="47" t="s">
        <v>49</v>
      </c>
      <c r="C30" s="48">
        <f>C24+C27</f>
        <v>242732</v>
      </c>
      <c r="D30" s="70">
        <f>D24+D27</f>
        <v>253534</v>
      </c>
      <c r="E30" s="64">
        <f t="shared" ref="E30" si="15">E24+E27</f>
        <v>109087</v>
      </c>
      <c r="F30" s="59">
        <f>E30/D30%</f>
        <v>43.026576317180336</v>
      </c>
      <c r="G30" s="23"/>
      <c r="H30" s="10" t="s">
        <v>56</v>
      </c>
      <c r="I30" s="18" t="s">
        <v>50</v>
      </c>
      <c r="J30" s="11">
        <f>J24+J27</f>
        <v>242732</v>
      </c>
      <c r="K30" s="11">
        <f>K24+K27</f>
        <v>408375</v>
      </c>
      <c r="L30" s="11">
        <f t="shared" ref="L30" si="16">L24+L27</f>
        <v>236584</v>
      </c>
      <c r="M30" s="78">
        <f t="shared" ref="M30:M33" si="17">L30/K30%</f>
        <v>57.93302724211815</v>
      </c>
    </row>
    <row r="31" spans="1:13" ht="15.75" thickBot="1" x14ac:dyDescent="0.3">
      <c r="A31" s="46" t="s">
        <v>55</v>
      </c>
      <c r="B31" s="47" t="s">
        <v>51</v>
      </c>
      <c r="C31" s="48">
        <f>C14+C24</f>
        <v>879062</v>
      </c>
      <c r="D31" s="70">
        <f>D14+D24</f>
        <v>901449</v>
      </c>
      <c r="E31" s="64">
        <f t="shared" ref="E31" si="18">E14+E24</f>
        <v>560703</v>
      </c>
      <c r="F31" s="59">
        <f>E31/D31%</f>
        <v>62.200191025781827</v>
      </c>
      <c r="G31" s="23"/>
      <c r="H31" s="10" t="s">
        <v>55</v>
      </c>
      <c r="I31" s="18" t="s">
        <v>63</v>
      </c>
      <c r="J31" s="11">
        <f>J14+J24</f>
        <v>879062</v>
      </c>
      <c r="K31" s="11">
        <f>K14+K24</f>
        <v>1299781</v>
      </c>
      <c r="L31" s="11">
        <f t="shared" ref="L31" si="19">L14+L24</f>
        <v>672643</v>
      </c>
      <c r="M31" s="78">
        <f t="shared" si="17"/>
        <v>51.750487197458654</v>
      </c>
    </row>
    <row r="32" spans="1:13" ht="15.75" thickBot="1" x14ac:dyDescent="0.3">
      <c r="A32" s="46" t="s">
        <v>54</v>
      </c>
      <c r="B32" s="47" t="s">
        <v>52</v>
      </c>
      <c r="C32" s="48">
        <f>C17+C27</f>
        <v>231286</v>
      </c>
      <c r="D32" s="70">
        <f>D17+D27</f>
        <v>643551</v>
      </c>
      <c r="E32" s="64">
        <f t="shared" ref="E32" si="20">E17+E27</f>
        <v>638111</v>
      </c>
      <c r="F32" s="59">
        <f>E32/D32%</f>
        <v>99.15469014887708</v>
      </c>
      <c r="G32" s="23"/>
      <c r="H32" s="10" t="s">
        <v>54</v>
      </c>
      <c r="I32" s="18" t="s">
        <v>64</v>
      </c>
      <c r="J32" s="11">
        <f>J17+J27</f>
        <v>231286</v>
      </c>
      <c r="K32" s="11">
        <f>K17+K27</f>
        <v>245219</v>
      </c>
      <c r="L32" s="11">
        <f t="shared" ref="L32" si="21">L17+L27</f>
        <v>239779</v>
      </c>
      <c r="M32" s="78">
        <f t="shared" si="17"/>
        <v>97.781574837186355</v>
      </c>
    </row>
    <row r="33" spans="1:13" ht="15.75" thickBot="1" x14ac:dyDescent="0.3">
      <c r="A33" s="46" t="s">
        <v>53</v>
      </c>
      <c r="B33" s="47" t="s">
        <v>62</v>
      </c>
      <c r="C33" s="48">
        <f>C19+C30</f>
        <v>1110348</v>
      </c>
      <c r="D33" s="70">
        <f>D19+D30</f>
        <v>1545000</v>
      </c>
      <c r="E33" s="64">
        <f t="shared" ref="E33" si="22">E19+E30</f>
        <v>1198814</v>
      </c>
      <c r="F33" s="59">
        <f>E33/D33%</f>
        <v>77.593139158576051</v>
      </c>
      <c r="G33" s="23"/>
      <c r="H33" s="10" t="s">
        <v>53</v>
      </c>
      <c r="I33" s="18" t="s">
        <v>65</v>
      </c>
      <c r="J33" s="11">
        <f>J19+J30</f>
        <v>1110348</v>
      </c>
      <c r="K33" s="11">
        <f>K19+K30</f>
        <v>1545000</v>
      </c>
      <c r="L33" s="11">
        <f t="shared" ref="L33" si="23">L19+L30</f>
        <v>912422</v>
      </c>
      <c r="M33" s="78">
        <f t="shared" si="17"/>
        <v>59.05644012944984</v>
      </c>
    </row>
    <row r="34" spans="1:13" x14ac:dyDescent="0.25">
      <c r="A34" s="55"/>
    </row>
    <row r="36" spans="1:13" x14ac:dyDescent="0.25">
      <c r="I36" s="1"/>
    </row>
  </sheetData>
  <mergeCells count="3">
    <mergeCell ref="H4:M4"/>
    <mergeCell ref="A4:F4"/>
    <mergeCell ref="A2:M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2019-05-09T05:27:45Z</cp:lastPrinted>
  <dcterms:created xsi:type="dcterms:W3CDTF">2014-02-09T07:06:29Z</dcterms:created>
  <dcterms:modified xsi:type="dcterms:W3CDTF">2019-05-10T11:11:47Z</dcterms:modified>
</cp:coreProperties>
</file>