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15" yWindow="4650" windowWidth="19320" windowHeight="6645"/>
  </bookViews>
  <sheets>
    <sheet name="5.sz.m.-műk.-felh.kiad.fel." sheetId="1" r:id="rId1"/>
    <sheet name="5.1.sz.m.-műk.-felh.kiad.köt." sheetId="4" r:id="rId2"/>
    <sheet name="5.2.sz.m.-műk.-felh.kiad.önk.v." sheetId="9" r:id="rId3"/>
    <sheet name="Munka3" sheetId="3" r:id="rId4"/>
  </sheets>
  <calcPr calcId="145621"/>
</workbook>
</file>

<file path=xl/calcChain.xml><?xml version="1.0" encoding="utf-8"?>
<calcChain xmlns="http://schemas.openxmlformats.org/spreadsheetml/2006/main">
  <c r="K36" i="9" l="1"/>
  <c r="J36" i="9"/>
  <c r="J38" i="9" s="1"/>
  <c r="I36" i="9"/>
  <c r="H36" i="9"/>
  <c r="L36" i="9" s="1"/>
  <c r="L35" i="9"/>
  <c r="L34" i="9"/>
  <c r="L33" i="9"/>
  <c r="L32" i="9"/>
  <c r="L31" i="9"/>
  <c r="L30" i="9"/>
  <c r="L29" i="9"/>
  <c r="K27" i="9"/>
  <c r="K38" i="9" s="1"/>
  <c r="J27" i="9"/>
  <c r="I27" i="9"/>
  <c r="I38" i="9" s="1"/>
  <c r="H27" i="9"/>
  <c r="L27" i="9" s="1"/>
  <c r="L26" i="9"/>
  <c r="L25" i="9"/>
  <c r="L24" i="9"/>
  <c r="J20" i="9"/>
  <c r="J22" i="9" s="1"/>
  <c r="J40" i="9" s="1"/>
  <c r="I20" i="9"/>
  <c r="I22" i="9" s="1"/>
  <c r="I40" i="9" s="1"/>
  <c r="H20" i="9"/>
  <c r="L20" i="9" s="1"/>
  <c r="L19" i="9"/>
  <c r="L18" i="9"/>
  <c r="L17" i="9"/>
  <c r="L16" i="9"/>
  <c r="L15" i="9"/>
  <c r="L14" i="9"/>
  <c r="L13" i="9"/>
  <c r="K11" i="9"/>
  <c r="K22" i="9" s="1"/>
  <c r="K40" i="9" s="1"/>
  <c r="J11" i="9"/>
  <c r="I11" i="9"/>
  <c r="L10" i="9"/>
  <c r="L9" i="9"/>
  <c r="H8" i="9"/>
  <c r="H11" i="9" s="1"/>
  <c r="L11" i="9" s="1"/>
  <c r="L7" i="9"/>
  <c r="L6" i="9"/>
  <c r="K37" i="4"/>
  <c r="J37" i="4"/>
  <c r="J39" i="4" s="1"/>
  <c r="I37" i="4"/>
  <c r="H37" i="4"/>
  <c r="L37" i="4" s="1"/>
  <c r="L36" i="4"/>
  <c r="L35" i="4"/>
  <c r="L34" i="4"/>
  <c r="L33" i="4"/>
  <c r="L32" i="4"/>
  <c r="L31" i="4"/>
  <c r="L30" i="4"/>
  <c r="K28" i="4"/>
  <c r="K39" i="4" s="1"/>
  <c r="J28" i="4"/>
  <c r="I28" i="4"/>
  <c r="I39" i="4" s="1"/>
  <c r="L27" i="4"/>
  <c r="L26" i="4"/>
  <c r="H25" i="4"/>
  <c r="H28" i="4" s="1"/>
  <c r="L28" i="4" s="1"/>
  <c r="K21" i="4"/>
  <c r="J21" i="4"/>
  <c r="I21" i="4"/>
  <c r="H21" i="4"/>
  <c r="L20" i="4"/>
  <c r="L19" i="4"/>
  <c r="L18" i="4"/>
  <c r="L17" i="4"/>
  <c r="L16" i="4"/>
  <c r="L15" i="4"/>
  <c r="L14" i="4"/>
  <c r="K12" i="4"/>
  <c r="K23" i="4" s="1"/>
  <c r="K41" i="4" s="1"/>
  <c r="L11" i="4"/>
  <c r="L10" i="4"/>
  <c r="J9" i="4"/>
  <c r="J12" i="4" s="1"/>
  <c r="I9" i="4"/>
  <c r="H12" i="4"/>
  <c r="L8" i="4"/>
  <c r="I12" i="4"/>
  <c r="I23" i="4" s="1"/>
  <c r="I41" i="4" s="1"/>
  <c r="I36" i="1"/>
  <c r="I38" i="1" s="1"/>
  <c r="H36" i="1"/>
  <c r="H38" i="1" s="1"/>
  <c r="G36" i="1"/>
  <c r="J35" i="1"/>
  <c r="J34" i="1"/>
  <c r="J33" i="1"/>
  <c r="J32" i="1"/>
  <c r="J31" i="1"/>
  <c r="J30" i="1"/>
  <c r="J29" i="1"/>
  <c r="I27" i="1"/>
  <c r="H27" i="1"/>
  <c r="G27" i="1"/>
  <c r="J27" i="1" s="1"/>
  <c r="J26" i="1"/>
  <c r="J25" i="1"/>
  <c r="J24" i="1"/>
  <c r="I20" i="1"/>
  <c r="I22" i="1" s="1"/>
  <c r="I40" i="1" s="1"/>
  <c r="H20" i="1"/>
  <c r="G20" i="1"/>
  <c r="J19" i="1"/>
  <c r="J18" i="1"/>
  <c r="J17" i="1"/>
  <c r="J16" i="1"/>
  <c r="J15" i="1"/>
  <c r="J14" i="1"/>
  <c r="J13" i="1"/>
  <c r="I11" i="1"/>
  <c r="J10" i="1"/>
  <c r="J9" i="1"/>
  <c r="H8" i="1"/>
  <c r="H11" i="1" s="1"/>
  <c r="J7" i="1"/>
  <c r="J6" i="1"/>
  <c r="H22" i="9" l="1"/>
  <c r="L8" i="9"/>
  <c r="H38" i="9"/>
  <c r="L38" i="9" s="1"/>
  <c r="L12" i="4"/>
  <c r="H23" i="4"/>
  <c r="J23" i="4"/>
  <c r="J41" i="4" s="1"/>
  <c r="L21" i="4"/>
  <c r="L7" i="4"/>
  <c r="L9" i="4"/>
  <c r="L25" i="4"/>
  <c r="H39" i="4"/>
  <c r="L39" i="4" s="1"/>
  <c r="G38" i="1"/>
  <c r="J38" i="1" s="1"/>
  <c r="H22" i="1"/>
  <c r="H40" i="1" s="1"/>
  <c r="J20" i="1"/>
  <c r="J36" i="1"/>
  <c r="D8" i="1"/>
  <c r="C9" i="4"/>
  <c r="E9" i="4"/>
  <c r="D9" i="4"/>
  <c r="C7" i="1"/>
  <c r="D8" i="4"/>
  <c r="D7" i="4"/>
  <c r="C8" i="1"/>
  <c r="C6" i="1"/>
  <c r="C8" i="9"/>
  <c r="H40" i="9" l="1"/>
  <c r="L40" i="9" s="1"/>
  <c r="L22" i="9"/>
  <c r="H41" i="4"/>
  <c r="L41" i="4" s="1"/>
  <c r="L23" i="4"/>
  <c r="J8" i="1"/>
  <c r="G11" i="1"/>
  <c r="C25" i="4"/>
  <c r="J11" i="1" l="1"/>
  <c r="G22" i="1"/>
  <c r="G40" i="1" l="1"/>
  <c r="J40" i="1" s="1"/>
  <c r="J22" i="1"/>
  <c r="C12" i="4"/>
  <c r="F11" i="9"/>
  <c r="F22" i="9"/>
  <c r="F27" i="9"/>
  <c r="F36" i="9"/>
  <c r="F38" i="9" s="1"/>
  <c r="F40" i="9" s="1"/>
  <c r="G8" i="9"/>
  <c r="G36" i="4"/>
  <c r="G32" i="4"/>
  <c r="G33" i="4"/>
  <c r="G34" i="4"/>
  <c r="G35" i="4"/>
  <c r="G31" i="4"/>
  <c r="G30" i="4"/>
  <c r="F28" i="4"/>
  <c r="F37" i="4"/>
  <c r="F21" i="4"/>
  <c r="F12" i="4"/>
  <c r="F23" i="4" s="1"/>
  <c r="G27" i="4"/>
  <c r="G26" i="4"/>
  <c r="G25" i="4"/>
  <c r="G8" i="4"/>
  <c r="G9" i="4"/>
  <c r="G10" i="4"/>
  <c r="G11" i="4"/>
  <c r="G7" i="4"/>
  <c r="E36" i="9"/>
  <c r="E27" i="9"/>
  <c r="E38" i="9"/>
  <c r="D36" i="9"/>
  <c r="D27" i="9"/>
  <c r="D38" i="9" s="1"/>
  <c r="C36" i="9"/>
  <c r="C27" i="9"/>
  <c r="C38" i="9" s="1"/>
  <c r="G35" i="9"/>
  <c r="G34" i="9"/>
  <c r="G33" i="9"/>
  <c r="G32" i="9"/>
  <c r="G31" i="9"/>
  <c r="G30" i="9"/>
  <c r="G29" i="9"/>
  <c r="G26" i="9"/>
  <c r="G25" i="9"/>
  <c r="G24" i="9"/>
  <c r="E20" i="9"/>
  <c r="D20" i="9"/>
  <c r="C20" i="9"/>
  <c r="G19" i="9"/>
  <c r="G18" i="9"/>
  <c r="G17" i="9"/>
  <c r="G16" i="9"/>
  <c r="G15" i="9"/>
  <c r="G14" i="9"/>
  <c r="G13" i="9"/>
  <c r="E11" i="9"/>
  <c r="D11" i="9"/>
  <c r="C11" i="9"/>
  <c r="G10" i="9"/>
  <c r="G9" i="9"/>
  <c r="G7" i="9"/>
  <c r="G6" i="9"/>
  <c r="E37" i="4"/>
  <c r="D37" i="4"/>
  <c r="C37" i="4"/>
  <c r="G37" i="4" s="1"/>
  <c r="E28" i="4"/>
  <c r="D28" i="4"/>
  <c r="C28" i="4"/>
  <c r="E21" i="4"/>
  <c r="D21" i="4"/>
  <c r="C21" i="4"/>
  <c r="G21" i="4" s="1"/>
  <c r="G20" i="4"/>
  <c r="G19" i="4"/>
  <c r="G18" i="4"/>
  <c r="G17" i="4"/>
  <c r="G16" i="4"/>
  <c r="G15" i="4"/>
  <c r="G14" i="4"/>
  <c r="E12" i="4"/>
  <c r="E23" i="4" s="1"/>
  <c r="D12" i="4"/>
  <c r="D23" i="4" s="1"/>
  <c r="E22" i="9"/>
  <c r="E40" i="9" s="1"/>
  <c r="D22" i="9"/>
  <c r="D40" i="9" s="1"/>
  <c r="C22" i="9"/>
  <c r="D39" i="4"/>
  <c r="E39" i="4"/>
  <c r="G20" i="9"/>
  <c r="G36" i="9"/>
  <c r="E27" i="1"/>
  <c r="D27" i="1"/>
  <c r="D38" i="1" s="1"/>
  <c r="C27" i="1"/>
  <c r="F26" i="1"/>
  <c r="F25" i="1"/>
  <c r="F24" i="1"/>
  <c r="C36" i="1"/>
  <c r="E36" i="1"/>
  <c r="D36" i="1"/>
  <c r="F35" i="1"/>
  <c r="F34" i="1"/>
  <c r="F33" i="1"/>
  <c r="F32" i="1"/>
  <c r="F31" i="1"/>
  <c r="F30" i="1"/>
  <c r="F29" i="1"/>
  <c r="D20" i="1"/>
  <c r="E20" i="1"/>
  <c r="C20" i="1"/>
  <c r="F20" i="1" s="1"/>
  <c r="F13" i="1"/>
  <c r="F14" i="1"/>
  <c r="F15" i="1"/>
  <c r="C11" i="1"/>
  <c r="F36" i="1"/>
  <c r="D11" i="1"/>
  <c r="D22" i="1" s="1"/>
  <c r="E11" i="1"/>
  <c r="E22" i="1" s="1"/>
  <c r="E40" i="1" s="1"/>
  <c r="E38" i="1"/>
  <c r="F7" i="1"/>
  <c r="F8" i="1"/>
  <c r="F9" i="1"/>
  <c r="F10" i="1"/>
  <c r="F17" i="1"/>
  <c r="F18" i="1"/>
  <c r="F19" i="1"/>
  <c r="F16" i="1"/>
  <c r="F6" i="1"/>
  <c r="G11" i="9" l="1"/>
  <c r="G38" i="9"/>
  <c r="C40" i="9"/>
  <c r="G40" i="9" s="1"/>
  <c r="G27" i="9"/>
  <c r="G22" i="9"/>
  <c r="D41" i="4"/>
  <c r="G28" i="4"/>
  <c r="F39" i="4"/>
  <c r="C23" i="4"/>
  <c r="F27" i="1"/>
  <c r="F11" i="1"/>
  <c r="E41" i="4"/>
  <c r="G12" i="4"/>
  <c r="C22" i="1"/>
  <c r="C38" i="1"/>
  <c r="F38" i="1" s="1"/>
  <c r="G23" i="4"/>
  <c r="C39" i="4"/>
  <c r="D40" i="1"/>
  <c r="F41" i="4"/>
  <c r="C41" i="4" l="1"/>
  <c r="G41" i="4" s="1"/>
  <c r="C40" i="1"/>
  <c r="F40" i="1" s="1"/>
  <c r="F22" i="1"/>
  <c r="G39" i="4"/>
</calcChain>
</file>

<file path=xl/sharedStrings.xml><?xml version="1.0" encoding="utf-8"?>
<sst xmlns="http://schemas.openxmlformats.org/spreadsheetml/2006/main" count="227" uniqueCount="66">
  <si>
    <t>Megnevezés</t>
  </si>
  <si>
    <t>Összesen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</si>
  <si>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</si>
  <si>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</si>
  <si>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</si>
  <si>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</si>
  <si>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</si>
  <si>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</si>
  <si>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</si>
  <si>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</si>
  <si>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</si>
  <si>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</si>
  <si>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</si>
  <si>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</si>
  <si>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</si>
  <si>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</si>
  <si>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</si>
  <si>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</si>
  <si>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</si>
  <si>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</si>
  <si>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</si>
  <si>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</si>
  <si>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</si>
  <si>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</si>
  <si>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</si>
  <si>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</si>
  <si>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</si>
  <si>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</si>
  <si>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</si>
  <si>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</si>
  <si>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</si>
  <si>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</si>
  <si>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</si>
  <si>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</si>
  <si>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</si>
  <si>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</si>
  <si>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</si>
  <si>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</si>
  <si>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</si>
  <si>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</si>
  <si>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</si>
  <si>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</si>
  <si>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</si>
  <si>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</si>
  <si>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</si>
  <si>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</si>
  <si>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</si>
  <si>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</si>
  <si>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Kötelező feladatok</t>
  </si>
  <si>
    <t>Önként váll.felad.</t>
  </si>
  <si>
    <t>Állami feladatok</t>
  </si>
  <si>
    <t>Önkormány- zat</t>
  </si>
  <si>
    <t>Polg.    Hivatal</t>
  </si>
  <si>
    <t>Óvoda</t>
  </si>
  <si>
    <t>Műv.Ház</t>
  </si>
  <si>
    <t>Kötelező feladat</t>
  </si>
  <si>
    <t>Önként vállalt feladat</t>
  </si>
  <si>
    <t>Pilisborosjenő Község Önkormányzatának 2016. évi működési és felhalmozási kiadásainak előirányzatai intézményenként</t>
  </si>
  <si>
    <t>Pilisborosjenő Község Önkormányzatának 2017. évi működési és felhalmozási kiadásainak előirányzatai feladatonként</t>
  </si>
  <si>
    <t>Pilisborosjenő Község Önkormányzatának 2017. évi működési és felhalmozási kiadásainak előirányzatai intézményenként</t>
  </si>
  <si>
    <t>2017. évi eredeti előirányzat</t>
  </si>
  <si>
    <t>2017. évi módosított előirányzat</t>
  </si>
  <si>
    <t>Pilisborosjenő, 2017. június 29.</t>
  </si>
  <si>
    <t>5. 1.sz.melléklet</t>
  </si>
  <si>
    <t>5. 2.sz.melléklet</t>
  </si>
  <si>
    <t>5. 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</si>
</sst>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13" xfId="0" applyNumberFormat="1" applyFont="1" applyBorder="1"/>
    <xf numFmtId="3" fontId="2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6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Border="1"/>
    <xf numFmtId="3" fontId="0" fillId="0" borderId="1" xfId="0" applyNumberFormat="1" applyBorder="1"/>
    <xf numFmtId="3" fontId="1" fillId="0" borderId="17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0" fontId="2" fillId="0" borderId="19" xfId="0" applyFont="1" applyBorder="1" applyAlignment="1">
      <alignment horizontal="center" vertical="center" wrapText="1"/>
    </xf>
    <xf numFmtId="3" fontId="0" fillId="0" borderId="20" xfId="0" applyNumberFormat="1" applyBorder="1"/>
    <xf numFmtId="3" fontId="0" fillId="0" borderId="21" xfId="0" applyNumberFormat="1" applyBorder="1"/>
    <xf numFmtId="3" fontId="1" fillId="0" borderId="19" xfId="0" applyNumberFormat="1" applyFont="1" applyBorder="1"/>
    <xf numFmtId="3" fontId="0" fillId="0" borderId="22" xfId="0" applyNumberFormat="1" applyBorder="1"/>
    <xf numFmtId="3" fontId="0" fillId="0" borderId="21" xfId="0" applyNumberFormat="1" applyFont="1" applyBorder="1"/>
    <xf numFmtId="3" fontId="0" fillId="0" borderId="23" xfId="0" applyNumberFormat="1" applyFont="1" applyBorder="1"/>
    <xf numFmtId="3" fontId="0" fillId="0" borderId="24" xfId="0" applyNumberFormat="1" applyBorder="1"/>
    <xf numFmtId="0" fontId="0" fillId="0" borderId="11" xfId="0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1" fillId="0" borderId="13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5" xfId="0" applyNumberFormat="1" applyFont="1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7" xfId="0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0" fontId="0" fillId="0" borderId="9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13" zoomScaleNormal="100" workbookViewId="0">
      <selection activeCell="G4" sqref="G4:J4"/>
    </sheetView>
  </sheetViews>
  <sheetFormatPr defaultRowHeight="15" x14ac:dyDescent="0.25"/>
  <cols>
    <col min="1" max="1" width="11" customWidth="1"/>
    <col min="2" max="2" width="48.5703125" customWidth="1"/>
    <col min="3" max="3" width="15.85546875" style="15" customWidth="1"/>
    <col min="4" max="4" width="14" style="15" customWidth="1"/>
    <col min="5" max="5" width="13.85546875" style="15" customWidth="1"/>
    <col min="6" max="6" width="13.28515625" style="35" customWidth="1"/>
    <col min="7" max="7" width="15.85546875" style="15" customWidth="1"/>
    <col min="8" max="8" width="14" style="15" customWidth="1"/>
    <col min="9" max="9" width="13.85546875" style="15" customWidth="1"/>
    <col min="10" max="10" width="13.28515625" style="35" customWidth="1"/>
  </cols>
  <sheetData>
    <row r="1" spans="1:10" x14ac:dyDescent="0.25">
      <c r="F1" s="16"/>
      <c r="J1" s="16" t="s">
        <v>65</v>
      </c>
    </row>
    <row r="2" spans="1:10" x14ac:dyDescent="0.25">
      <c r="A2" s="61" t="s">
        <v>58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 thickBot="1" x14ac:dyDescent="0.3">
      <c r="A3" s="60"/>
      <c r="B3" s="60"/>
      <c r="C3" s="60"/>
      <c r="D3" s="60"/>
      <c r="E3" s="60"/>
      <c r="F3" s="60"/>
      <c r="G3" s="60"/>
      <c r="H3" s="60"/>
      <c r="I3" s="60"/>
      <c r="J3" s="16" t="s">
        <v>3</v>
      </c>
    </row>
    <row r="4" spans="1:10" ht="15.75" thickBot="1" x14ac:dyDescent="0.3">
      <c r="A4" s="63" t="s">
        <v>2</v>
      </c>
      <c r="B4" s="65" t="s">
        <v>0</v>
      </c>
      <c r="C4" s="67" t="s">
        <v>60</v>
      </c>
      <c r="D4" s="68"/>
      <c r="E4" s="68"/>
      <c r="F4" s="69"/>
      <c r="G4" s="67" t="s">
        <v>61</v>
      </c>
      <c r="H4" s="68"/>
      <c r="I4" s="68"/>
      <c r="J4" s="69"/>
    </row>
    <row r="5" spans="1:10" ht="33" customHeight="1" thickBot="1" x14ac:dyDescent="0.3">
      <c r="A5" s="64"/>
      <c r="B5" s="66"/>
      <c r="C5" s="62" t="s">
        <v>48</v>
      </c>
      <c r="D5" s="7" t="s">
        <v>49</v>
      </c>
      <c r="E5" s="36" t="s">
        <v>50</v>
      </c>
      <c r="F5" s="19" t="s">
        <v>1</v>
      </c>
      <c r="G5" s="7" t="s">
        <v>48</v>
      </c>
      <c r="H5" s="7" t="s">
        <v>49</v>
      </c>
      <c r="I5" s="36" t="s">
        <v>50</v>
      </c>
      <c r="J5" s="19" t="s">
        <v>1</v>
      </c>
    </row>
    <row r="6" spans="1:10" s="48" customFormat="1" x14ac:dyDescent="0.25">
      <c r="A6" s="44" t="s">
        <v>4</v>
      </c>
      <c r="B6" s="45" t="s">
        <v>18</v>
      </c>
      <c r="C6" s="46">
        <f>175991-3259</f>
        <v>172732</v>
      </c>
      <c r="D6" s="46">
        <v>3259</v>
      </c>
      <c r="E6" s="46">
        <v>0</v>
      </c>
      <c r="F6" s="47">
        <f>C6+D6+E6</f>
        <v>175991</v>
      </c>
      <c r="G6" s="46">
        <v>173312</v>
      </c>
      <c r="H6" s="46">
        <v>3259</v>
      </c>
      <c r="I6" s="46">
        <v>0</v>
      </c>
      <c r="J6" s="47">
        <f>G6+H6+I6</f>
        <v>176571</v>
      </c>
    </row>
    <row r="7" spans="1:10" s="48" customFormat="1" x14ac:dyDescent="0.25">
      <c r="A7" s="49" t="s">
        <v>5</v>
      </c>
      <c r="B7" s="50" t="s">
        <v>19</v>
      </c>
      <c r="C7" s="51">
        <f>39219-747</f>
        <v>38472</v>
      </c>
      <c r="D7" s="51">
        <v>747</v>
      </c>
      <c r="E7" s="51">
        <v>0</v>
      </c>
      <c r="F7" s="52">
        <f t="shared" ref="F7:F40" si="0">C7+D7+E7</f>
        <v>39219</v>
      </c>
      <c r="G7" s="51">
        <v>38585</v>
      </c>
      <c r="H7" s="51">
        <v>747</v>
      </c>
      <c r="I7" s="51">
        <v>0</v>
      </c>
      <c r="J7" s="52">
        <f t="shared" ref="J7:J40" si="1">G7+H7+I7</f>
        <v>39332</v>
      </c>
    </row>
    <row r="8" spans="1:10" s="48" customFormat="1" x14ac:dyDescent="0.25">
      <c r="A8" s="49" t="s">
        <v>6</v>
      </c>
      <c r="B8" s="50" t="s">
        <v>20</v>
      </c>
      <c r="C8" s="51">
        <f>150900-D8</f>
        <v>143050</v>
      </c>
      <c r="D8" s="51">
        <f>3048+1370+50+2004+1378</f>
        <v>7850</v>
      </c>
      <c r="E8" s="51">
        <v>0</v>
      </c>
      <c r="F8" s="52">
        <f t="shared" si="0"/>
        <v>150900</v>
      </c>
      <c r="G8" s="51">
        <v>151253</v>
      </c>
      <c r="H8" s="51">
        <f>3048+1370+50+2004+1378</f>
        <v>7850</v>
      </c>
      <c r="I8" s="51">
        <v>0</v>
      </c>
      <c r="J8" s="52">
        <f t="shared" si="1"/>
        <v>159103</v>
      </c>
    </row>
    <row r="9" spans="1:10" s="48" customFormat="1" x14ac:dyDescent="0.25">
      <c r="A9" s="49" t="s">
        <v>7</v>
      </c>
      <c r="B9" s="50" t="s">
        <v>21</v>
      </c>
      <c r="C9" s="51">
        <v>15300</v>
      </c>
      <c r="D9" s="51">
        <v>6035</v>
      </c>
      <c r="E9" s="51">
        <v>0</v>
      </c>
      <c r="F9" s="52">
        <f t="shared" si="0"/>
        <v>21335</v>
      </c>
      <c r="G9" s="51">
        <v>15300</v>
      </c>
      <c r="H9" s="51">
        <v>6035</v>
      </c>
      <c r="I9" s="51">
        <v>0</v>
      </c>
      <c r="J9" s="52">
        <f t="shared" si="1"/>
        <v>21335</v>
      </c>
    </row>
    <row r="10" spans="1:10" s="48" customFormat="1" ht="15.75" thickBot="1" x14ac:dyDescent="0.3">
      <c r="A10" s="49" t="s">
        <v>8</v>
      </c>
      <c r="B10" s="50" t="s">
        <v>22</v>
      </c>
      <c r="C10" s="51">
        <v>6848</v>
      </c>
      <c r="D10" s="51">
        <v>223504</v>
      </c>
      <c r="E10" s="51">
        <v>0</v>
      </c>
      <c r="F10" s="52">
        <f t="shared" si="0"/>
        <v>230352</v>
      </c>
      <c r="G10" s="51">
        <v>6848</v>
      </c>
      <c r="H10" s="51">
        <v>208801</v>
      </c>
      <c r="I10" s="51">
        <v>0</v>
      </c>
      <c r="J10" s="52">
        <f t="shared" si="1"/>
        <v>215649</v>
      </c>
    </row>
    <row r="11" spans="1:10" ht="15.75" thickBot="1" x14ac:dyDescent="0.3">
      <c r="A11" s="25" t="s">
        <v>16</v>
      </c>
      <c r="B11" s="10" t="s">
        <v>23</v>
      </c>
      <c r="C11" s="22">
        <f>SUM(C6:C10)</f>
        <v>376402</v>
      </c>
      <c r="D11" s="22">
        <f>SUM(D6:D10)</f>
        <v>241395</v>
      </c>
      <c r="E11" s="22">
        <f>SUM(E6:E10)</f>
        <v>0</v>
      </c>
      <c r="F11" s="23">
        <f>C11+D11+E11</f>
        <v>617797</v>
      </c>
      <c r="G11" s="22">
        <f>SUM(G6:G10)</f>
        <v>385298</v>
      </c>
      <c r="H11" s="22">
        <f>SUM(H6:H10)</f>
        <v>226692</v>
      </c>
      <c r="I11" s="22">
        <f>SUM(I6:I10)</f>
        <v>0</v>
      </c>
      <c r="J11" s="23">
        <f>G11+H11+I11</f>
        <v>611990</v>
      </c>
    </row>
    <row r="12" spans="1:10" x14ac:dyDescent="0.25">
      <c r="A12" s="3"/>
      <c r="B12" s="4"/>
      <c r="C12" s="32"/>
      <c r="D12" s="32"/>
      <c r="E12" s="32"/>
      <c r="F12" s="31"/>
      <c r="G12" s="32"/>
      <c r="H12" s="32"/>
      <c r="I12" s="32"/>
      <c r="J12" s="31"/>
    </row>
    <row r="13" spans="1:10" x14ac:dyDescent="0.25">
      <c r="A13" s="2" t="s">
        <v>9</v>
      </c>
      <c r="B13" s="1" t="s">
        <v>27</v>
      </c>
      <c r="C13" s="30">
        <v>0</v>
      </c>
      <c r="D13" s="30">
        <v>0</v>
      </c>
      <c r="E13" s="30">
        <v>0</v>
      </c>
      <c r="F13" s="31">
        <f t="shared" si="0"/>
        <v>0</v>
      </c>
      <c r="G13" s="30">
        <v>0</v>
      </c>
      <c r="H13" s="30">
        <v>0</v>
      </c>
      <c r="I13" s="30">
        <v>0</v>
      </c>
      <c r="J13" s="31">
        <f t="shared" ref="J13:J46" si="2">G13+H13+I13</f>
        <v>0</v>
      </c>
    </row>
    <row r="14" spans="1:10" x14ac:dyDescent="0.25">
      <c r="A14" s="2" t="s">
        <v>10</v>
      </c>
      <c r="B14" s="1" t="s">
        <v>28</v>
      </c>
      <c r="C14" s="30">
        <v>0</v>
      </c>
      <c r="D14" s="30">
        <v>0</v>
      </c>
      <c r="E14" s="30">
        <v>0</v>
      </c>
      <c r="F14" s="31">
        <f t="shared" si="0"/>
        <v>0</v>
      </c>
      <c r="G14" s="30">
        <v>0</v>
      </c>
      <c r="H14" s="30">
        <v>0</v>
      </c>
      <c r="I14" s="30">
        <v>0</v>
      </c>
      <c r="J14" s="31">
        <f t="shared" si="2"/>
        <v>0</v>
      </c>
    </row>
    <row r="15" spans="1:10" x14ac:dyDescent="0.25">
      <c r="A15" s="2" t="s">
        <v>11</v>
      </c>
      <c r="B15" s="1" t="s">
        <v>29</v>
      </c>
      <c r="C15" s="30">
        <v>0</v>
      </c>
      <c r="D15" s="30">
        <v>0</v>
      </c>
      <c r="E15" s="30">
        <v>0</v>
      </c>
      <c r="F15" s="31">
        <f t="shared" si="0"/>
        <v>0</v>
      </c>
      <c r="G15" s="30">
        <v>0</v>
      </c>
      <c r="H15" s="30">
        <v>0</v>
      </c>
      <c r="I15" s="30">
        <v>0</v>
      </c>
      <c r="J15" s="31">
        <f t="shared" si="2"/>
        <v>0</v>
      </c>
    </row>
    <row r="16" spans="1:10" x14ac:dyDescent="0.25">
      <c r="A16" s="2" t="s">
        <v>12</v>
      </c>
      <c r="B16" s="1" t="s">
        <v>30</v>
      </c>
      <c r="C16" s="30">
        <v>0</v>
      </c>
      <c r="D16" s="30">
        <v>0</v>
      </c>
      <c r="E16" s="30">
        <v>0</v>
      </c>
      <c r="F16" s="21">
        <f t="shared" si="0"/>
        <v>0</v>
      </c>
      <c r="G16" s="30">
        <v>0</v>
      </c>
      <c r="H16" s="30">
        <v>0</v>
      </c>
      <c r="I16" s="30">
        <v>0</v>
      </c>
      <c r="J16" s="21">
        <f t="shared" si="2"/>
        <v>0</v>
      </c>
    </row>
    <row r="17" spans="1:10" s="24" customFormat="1" x14ac:dyDescent="0.25">
      <c r="A17" s="2" t="s">
        <v>13</v>
      </c>
      <c r="B17" s="1" t="s">
        <v>31</v>
      </c>
      <c r="C17" s="20">
        <v>191813</v>
      </c>
      <c r="D17" s="20">
        <v>0</v>
      </c>
      <c r="E17" s="20">
        <v>0</v>
      </c>
      <c r="F17" s="21">
        <f t="shared" si="0"/>
        <v>191813</v>
      </c>
      <c r="G17" s="20">
        <v>192404</v>
      </c>
      <c r="H17" s="20">
        <v>0</v>
      </c>
      <c r="I17" s="20">
        <v>0</v>
      </c>
      <c r="J17" s="21">
        <f t="shared" si="2"/>
        <v>192404</v>
      </c>
    </row>
    <row r="18" spans="1:10" s="24" customFormat="1" x14ac:dyDescent="0.25">
      <c r="A18" s="2" t="s">
        <v>14</v>
      </c>
      <c r="B18" s="1" t="s">
        <v>32</v>
      </c>
      <c r="C18" s="20">
        <v>0</v>
      </c>
      <c r="D18" s="20">
        <v>0</v>
      </c>
      <c r="E18" s="20">
        <v>0</v>
      </c>
      <c r="F18" s="21">
        <f t="shared" si="0"/>
        <v>0</v>
      </c>
      <c r="G18" s="20">
        <v>0</v>
      </c>
      <c r="H18" s="20">
        <v>0</v>
      </c>
      <c r="I18" s="20">
        <v>0</v>
      </c>
      <c r="J18" s="21">
        <f t="shared" si="2"/>
        <v>0</v>
      </c>
    </row>
    <row r="19" spans="1:10" s="24" customFormat="1" ht="15.75" thickBot="1" x14ac:dyDescent="0.3">
      <c r="A19" s="8" t="s">
        <v>15</v>
      </c>
      <c r="B19" s="9" t="s">
        <v>33</v>
      </c>
      <c r="C19" s="33">
        <v>0</v>
      </c>
      <c r="D19" s="33">
        <v>0</v>
      </c>
      <c r="E19" s="33">
        <v>0</v>
      </c>
      <c r="F19" s="34">
        <f t="shared" si="0"/>
        <v>0</v>
      </c>
      <c r="G19" s="33">
        <v>0</v>
      </c>
      <c r="H19" s="33">
        <v>0</v>
      </c>
      <c r="I19" s="33">
        <v>0</v>
      </c>
      <c r="J19" s="34">
        <f t="shared" si="2"/>
        <v>0</v>
      </c>
    </row>
    <row r="20" spans="1:10" ht="15.75" thickBot="1" x14ac:dyDescent="0.3">
      <c r="A20" s="25" t="s">
        <v>17</v>
      </c>
      <c r="B20" s="10" t="s">
        <v>24</v>
      </c>
      <c r="C20" s="22">
        <f>SUM(C13:C19)</f>
        <v>191813</v>
      </c>
      <c r="D20" s="22">
        <f>SUM(D13:D19)</f>
        <v>0</v>
      </c>
      <c r="E20" s="22">
        <f>SUM(E13:E19)</f>
        <v>0</v>
      </c>
      <c r="F20" s="23">
        <f>C20+D20+E20</f>
        <v>191813</v>
      </c>
      <c r="G20" s="22">
        <f>SUM(G13:G19)</f>
        <v>192404</v>
      </c>
      <c r="H20" s="22">
        <f>SUM(H13:H19)</f>
        <v>0</v>
      </c>
      <c r="I20" s="22">
        <f>SUM(I13:I19)</f>
        <v>0</v>
      </c>
      <c r="J20" s="23">
        <f>G20+H20+I20</f>
        <v>192404</v>
      </c>
    </row>
    <row r="21" spans="1:10" ht="15.75" thickBot="1" x14ac:dyDescent="0.3">
      <c r="A21" s="11"/>
      <c r="B21" s="12"/>
      <c r="C21" s="28"/>
      <c r="D21" s="28"/>
      <c r="E21" s="28"/>
      <c r="F21" s="29"/>
      <c r="G21" s="28"/>
      <c r="H21" s="28"/>
      <c r="I21" s="28"/>
      <c r="J21" s="29"/>
    </row>
    <row r="22" spans="1:10" ht="15.75" thickBot="1" x14ac:dyDescent="0.3">
      <c r="A22" s="25" t="s">
        <v>25</v>
      </c>
      <c r="B22" s="26" t="s">
        <v>26</v>
      </c>
      <c r="C22" s="22">
        <f>C20+C11</f>
        <v>568215</v>
      </c>
      <c r="D22" s="22">
        <f>D20+D11</f>
        <v>241395</v>
      </c>
      <c r="E22" s="22">
        <f>E20+E11</f>
        <v>0</v>
      </c>
      <c r="F22" s="23">
        <f t="shared" si="0"/>
        <v>809610</v>
      </c>
      <c r="G22" s="22">
        <f>G20+G11</f>
        <v>577702</v>
      </c>
      <c r="H22" s="22">
        <f>H20+H11</f>
        <v>226692</v>
      </c>
      <c r="I22" s="22">
        <f>I20+I11</f>
        <v>0</v>
      </c>
      <c r="J22" s="23">
        <f t="shared" ref="J22:J55" si="3">G22+H22+I22</f>
        <v>804394</v>
      </c>
    </row>
    <row r="23" spans="1:10" x14ac:dyDescent="0.25">
      <c r="A23" s="3"/>
      <c r="B23" s="4"/>
      <c r="C23" s="32"/>
      <c r="D23" s="32"/>
      <c r="E23" s="32"/>
      <c r="F23" s="31"/>
      <c r="G23" s="32"/>
      <c r="H23" s="32"/>
      <c r="I23" s="32"/>
      <c r="J23" s="31"/>
    </row>
    <row r="24" spans="1:10" x14ac:dyDescent="0.25">
      <c r="A24" s="2" t="s">
        <v>34</v>
      </c>
      <c r="B24" s="1" t="s">
        <v>37</v>
      </c>
      <c r="C24" s="30">
        <v>1285474</v>
      </c>
      <c r="D24" s="30">
        <v>4500</v>
      </c>
      <c r="E24" s="30">
        <v>0</v>
      </c>
      <c r="F24" s="21">
        <f t="shared" si="0"/>
        <v>1289974</v>
      </c>
      <c r="G24" s="30">
        <v>1285474</v>
      </c>
      <c r="H24" s="30">
        <v>4500</v>
      </c>
      <c r="I24" s="30">
        <v>0</v>
      </c>
      <c r="J24" s="21">
        <f t="shared" ref="J24:J57" si="4">G24+H24+I24</f>
        <v>1289974</v>
      </c>
    </row>
    <row r="25" spans="1:10" x14ac:dyDescent="0.25">
      <c r="A25" s="2" t="s">
        <v>35</v>
      </c>
      <c r="B25" s="1" t="s">
        <v>38</v>
      </c>
      <c r="C25" s="30">
        <v>2566</v>
      </c>
      <c r="D25" s="30">
        <v>0</v>
      </c>
      <c r="E25" s="30">
        <v>0</v>
      </c>
      <c r="F25" s="21">
        <f t="shared" si="0"/>
        <v>2566</v>
      </c>
      <c r="G25" s="30">
        <v>9066</v>
      </c>
      <c r="H25" s="30">
        <v>0</v>
      </c>
      <c r="I25" s="30">
        <v>0</v>
      </c>
      <c r="J25" s="21">
        <f t="shared" si="4"/>
        <v>9066</v>
      </c>
    </row>
    <row r="26" spans="1:10" ht="15.75" thickBot="1" x14ac:dyDescent="0.3">
      <c r="A26" s="2" t="s">
        <v>36</v>
      </c>
      <c r="B26" s="1" t="s">
        <v>39</v>
      </c>
      <c r="C26" s="30">
        <v>0</v>
      </c>
      <c r="D26" s="30">
        <v>4000</v>
      </c>
      <c r="E26" s="30">
        <v>0</v>
      </c>
      <c r="F26" s="21">
        <f t="shared" si="0"/>
        <v>4000</v>
      </c>
      <c r="G26" s="30">
        <v>0</v>
      </c>
      <c r="H26" s="30">
        <v>4000</v>
      </c>
      <c r="I26" s="30">
        <v>0</v>
      </c>
      <c r="J26" s="21">
        <f t="shared" si="4"/>
        <v>4000</v>
      </c>
    </row>
    <row r="27" spans="1:10" ht="15.75" thickBot="1" x14ac:dyDescent="0.3">
      <c r="A27" s="25" t="s">
        <v>40</v>
      </c>
      <c r="B27" s="10" t="s">
        <v>41</v>
      </c>
      <c r="C27" s="22">
        <f>SUM(C24:C26)</f>
        <v>1288040</v>
      </c>
      <c r="D27" s="22">
        <f>SUM(D24:D26)</f>
        <v>8500</v>
      </c>
      <c r="E27" s="22">
        <f>SUM(E24:E26)</f>
        <v>0</v>
      </c>
      <c r="F27" s="23">
        <f>C27+D27+E27</f>
        <v>1296540</v>
      </c>
      <c r="G27" s="22">
        <f>SUM(G24:G26)</f>
        <v>1294540</v>
      </c>
      <c r="H27" s="22">
        <f>SUM(H24:H26)</f>
        <v>8500</v>
      </c>
      <c r="I27" s="22">
        <f>SUM(I24:I26)</f>
        <v>0</v>
      </c>
      <c r="J27" s="23">
        <f>G27+H27+I27</f>
        <v>1303040</v>
      </c>
    </row>
    <row r="28" spans="1:10" x14ac:dyDescent="0.25">
      <c r="A28" s="2"/>
      <c r="B28" s="1"/>
      <c r="C28" s="30"/>
      <c r="D28" s="30"/>
      <c r="E28" s="30"/>
      <c r="F28" s="21"/>
      <c r="G28" s="30"/>
      <c r="H28" s="30"/>
      <c r="I28" s="30"/>
      <c r="J28" s="21"/>
    </row>
    <row r="29" spans="1:10" s="24" customFormat="1" x14ac:dyDescent="0.25">
      <c r="A29" s="2" t="s">
        <v>9</v>
      </c>
      <c r="B29" s="1" t="s">
        <v>27</v>
      </c>
      <c r="C29" s="30">
        <v>0</v>
      </c>
      <c r="D29" s="30">
        <v>0</v>
      </c>
      <c r="E29" s="30">
        <v>0</v>
      </c>
      <c r="F29" s="31">
        <f t="shared" ref="F29:F35" si="5">C29+D29+E29</f>
        <v>0</v>
      </c>
      <c r="G29" s="30">
        <v>0</v>
      </c>
      <c r="H29" s="30">
        <v>0</v>
      </c>
      <c r="I29" s="30">
        <v>0</v>
      </c>
      <c r="J29" s="31">
        <f t="shared" ref="J29:J35" si="6">G29+H29+I29</f>
        <v>0</v>
      </c>
    </row>
    <row r="30" spans="1:10" x14ac:dyDescent="0.25">
      <c r="A30" s="2" t="s">
        <v>10</v>
      </c>
      <c r="B30" s="1" t="s">
        <v>28</v>
      </c>
      <c r="C30" s="30">
        <v>0</v>
      </c>
      <c r="D30" s="30">
        <v>0</v>
      </c>
      <c r="E30" s="30">
        <v>0</v>
      </c>
      <c r="F30" s="31">
        <f t="shared" si="5"/>
        <v>0</v>
      </c>
      <c r="G30" s="30">
        <v>0</v>
      </c>
      <c r="H30" s="30">
        <v>0</v>
      </c>
      <c r="I30" s="30">
        <v>0</v>
      </c>
      <c r="J30" s="31">
        <f t="shared" si="6"/>
        <v>0</v>
      </c>
    </row>
    <row r="31" spans="1:10" x14ac:dyDescent="0.25">
      <c r="A31" s="2" t="s">
        <v>11</v>
      </c>
      <c r="B31" s="1" t="s">
        <v>29</v>
      </c>
      <c r="C31" s="30">
        <v>0</v>
      </c>
      <c r="D31" s="30">
        <v>0</v>
      </c>
      <c r="E31" s="30">
        <v>0</v>
      </c>
      <c r="F31" s="31">
        <f t="shared" si="5"/>
        <v>0</v>
      </c>
      <c r="G31" s="30">
        <v>0</v>
      </c>
      <c r="H31" s="30">
        <v>0</v>
      </c>
      <c r="I31" s="30">
        <v>0</v>
      </c>
      <c r="J31" s="31">
        <f t="shared" si="6"/>
        <v>0</v>
      </c>
    </row>
    <row r="32" spans="1:10" x14ac:dyDescent="0.25">
      <c r="A32" s="2" t="s">
        <v>12</v>
      </c>
      <c r="B32" s="1" t="s">
        <v>30</v>
      </c>
      <c r="C32" s="30">
        <v>0</v>
      </c>
      <c r="D32" s="30">
        <v>0</v>
      </c>
      <c r="E32" s="30">
        <v>0</v>
      </c>
      <c r="F32" s="21">
        <f t="shared" si="5"/>
        <v>0</v>
      </c>
      <c r="G32" s="30">
        <v>0</v>
      </c>
      <c r="H32" s="30">
        <v>0</v>
      </c>
      <c r="I32" s="30">
        <v>0</v>
      </c>
      <c r="J32" s="21">
        <f t="shared" si="6"/>
        <v>0</v>
      </c>
    </row>
    <row r="33" spans="1:10" x14ac:dyDescent="0.25">
      <c r="A33" s="2" t="s">
        <v>13</v>
      </c>
      <c r="B33" s="1" t="s">
        <v>31</v>
      </c>
      <c r="C33" s="20">
        <v>4205</v>
      </c>
      <c r="D33" s="20">
        <v>0</v>
      </c>
      <c r="E33" s="20">
        <v>0</v>
      </c>
      <c r="F33" s="21">
        <f t="shared" si="5"/>
        <v>4205</v>
      </c>
      <c r="G33" s="20">
        <v>4205</v>
      </c>
      <c r="H33" s="20">
        <v>0</v>
      </c>
      <c r="I33" s="20">
        <v>0</v>
      </c>
      <c r="J33" s="21">
        <f t="shared" si="6"/>
        <v>4205</v>
      </c>
    </row>
    <row r="34" spans="1:10" x14ac:dyDescent="0.25">
      <c r="A34" s="2" t="s">
        <v>14</v>
      </c>
      <c r="B34" s="1" t="s">
        <v>32</v>
      </c>
      <c r="C34" s="20">
        <v>0</v>
      </c>
      <c r="D34" s="20">
        <v>0</v>
      </c>
      <c r="E34" s="20">
        <v>0</v>
      </c>
      <c r="F34" s="21">
        <f t="shared" si="5"/>
        <v>0</v>
      </c>
      <c r="G34" s="20">
        <v>0</v>
      </c>
      <c r="H34" s="20">
        <v>0</v>
      </c>
      <c r="I34" s="20">
        <v>0</v>
      </c>
      <c r="J34" s="21">
        <f t="shared" si="6"/>
        <v>0</v>
      </c>
    </row>
    <row r="35" spans="1:10" ht="15.75" thickBot="1" x14ac:dyDescent="0.3">
      <c r="A35" s="8" t="s">
        <v>15</v>
      </c>
      <c r="B35" s="9" t="s">
        <v>33</v>
      </c>
      <c r="C35" s="33">
        <v>0</v>
      </c>
      <c r="D35" s="33">
        <v>0</v>
      </c>
      <c r="E35" s="33">
        <v>0</v>
      </c>
      <c r="F35" s="34">
        <f t="shared" si="5"/>
        <v>0</v>
      </c>
      <c r="G35" s="33">
        <v>0</v>
      </c>
      <c r="H35" s="33">
        <v>0</v>
      </c>
      <c r="I35" s="33">
        <v>0</v>
      </c>
      <c r="J35" s="34">
        <f t="shared" si="6"/>
        <v>0</v>
      </c>
    </row>
    <row r="36" spans="1:10" ht="15.75" thickBot="1" x14ac:dyDescent="0.3">
      <c r="A36" s="25" t="s">
        <v>42</v>
      </c>
      <c r="B36" s="10" t="s">
        <v>43</v>
      </c>
      <c r="C36" s="22">
        <f>SUM(C29:C35)</f>
        <v>4205</v>
      </c>
      <c r="D36" s="22">
        <f>SUM(D29:D35)</f>
        <v>0</v>
      </c>
      <c r="E36" s="22">
        <f>SUM(E29:E35)</f>
        <v>0</v>
      </c>
      <c r="F36" s="23">
        <f>C36+D36+E36</f>
        <v>4205</v>
      </c>
      <c r="G36" s="22">
        <f>SUM(G29:G35)</f>
        <v>4205</v>
      </c>
      <c r="H36" s="22">
        <f>SUM(H29:H35)</f>
        <v>0</v>
      </c>
      <c r="I36" s="22">
        <f>SUM(I29:I35)</f>
        <v>0</v>
      </c>
      <c r="J36" s="23">
        <f>G36+H36+I36</f>
        <v>4205</v>
      </c>
    </row>
    <row r="37" spans="1:10" ht="15.75" thickBot="1" x14ac:dyDescent="0.3">
      <c r="A37" s="11"/>
      <c r="B37" s="12"/>
      <c r="C37" s="28"/>
      <c r="D37" s="28"/>
      <c r="E37" s="28"/>
      <c r="F37" s="29"/>
      <c r="G37" s="28"/>
      <c r="H37" s="28"/>
      <c r="I37" s="28"/>
      <c r="J37" s="29"/>
    </row>
    <row r="38" spans="1:10" ht="15.75" thickBot="1" x14ac:dyDescent="0.3">
      <c r="A38" s="25" t="s">
        <v>44</v>
      </c>
      <c r="B38" s="26" t="s">
        <v>45</v>
      </c>
      <c r="C38" s="22">
        <f>C36+C27</f>
        <v>1292245</v>
      </c>
      <c r="D38" s="22">
        <f>D36+D27</f>
        <v>8500</v>
      </c>
      <c r="E38" s="22">
        <f>E36+E27</f>
        <v>0</v>
      </c>
      <c r="F38" s="23">
        <f t="shared" si="0"/>
        <v>1300745</v>
      </c>
      <c r="G38" s="22">
        <f>G36+G27</f>
        <v>1298745</v>
      </c>
      <c r="H38" s="22">
        <f>H36+H27</f>
        <v>8500</v>
      </c>
      <c r="I38" s="22">
        <f>I36+I27</f>
        <v>0</v>
      </c>
      <c r="J38" s="23">
        <f t="shared" ref="J38:J71" si="7">G38+H38+I38</f>
        <v>1307245</v>
      </c>
    </row>
    <row r="39" spans="1:10" ht="15.75" thickBot="1" x14ac:dyDescent="0.3">
      <c r="A39" s="11"/>
      <c r="B39" s="27"/>
      <c r="C39" s="28"/>
      <c r="D39" s="28"/>
      <c r="E39" s="28"/>
      <c r="F39" s="29"/>
      <c r="G39" s="28"/>
      <c r="H39" s="28"/>
      <c r="I39" s="28"/>
      <c r="J39" s="29"/>
    </row>
    <row r="40" spans="1:10" ht="15.75" thickBot="1" x14ac:dyDescent="0.3">
      <c r="A40" s="25" t="s">
        <v>46</v>
      </c>
      <c r="B40" s="26" t="s">
        <v>47</v>
      </c>
      <c r="C40" s="22">
        <f>C22+C38</f>
        <v>1860460</v>
      </c>
      <c r="D40" s="22">
        <f>D22+D38</f>
        <v>249895</v>
      </c>
      <c r="E40" s="22">
        <f>E22+E38</f>
        <v>0</v>
      </c>
      <c r="F40" s="23">
        <f t="shared" si="0"/>
        <v>2110355</v>
      </c>
      <c r="G40" s="22">
        <f>G22+G38</f>
        <v>1876447</v>
      </c>
      <c r="H40" s="22">
        <f>H22+H38</f>
        <v>235192</v>
      </c>
      <c r="I40" s="22">
        <f>I22+I38</f>
        <v>0</v>
      </c>
      <c r="J40" s="23">
        <f t="shared" ref="J40:J73" si="8">G40+H40+I40</f>
        <v>2111639</v>
      </c>
    </row>
    <row r="41" spans="1:10" x14ac:dyDescent="0.25">
      <c r="A41" s="59" t="s">
        <v>62</v>
      </c>
    </row>
  </sheetData>
  <mergeCells count="5">
    <mergeCell ref="A2:J2"/>
    <mergeCell ref="B4:B5"/>
    <mergeCell ref="A4:A5"/>
    <mergeCell ref="G4:J4"/>
    <mergeCell ref="C4:F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C10" zoomScaleNormal="100" workbookViewId="0">
      <selection activeCell="L14" sqref="L14"/>
    </sheetView>
  </sheetViews>
  <sheetFormatPr defaultRowHeight="15" x14ac:dyDescent="0.25"/>
  <cols>
    <col min="1" max="1" width="11" customWidth="1"/>
    <col min="2" max="2" width="48.5703125" customWidth="1"/>
    <col min="3" max="3" width="13.7109375" style="15" customWidth="1"/>
    <col min="4" max="4" width="11.85546875" style="15" customWidth="1"/>
    <col min="5" max="5" width="11.28515625" style="15" customWidth="1"/>
    <col min="6" max="6" width="11.5703125" style="15" customWidth="1"/>
    <col min="7" max="7" width="11.140625" style="35" customWidth="1"/>
    <col min="8" max="8" width="13.7109375" style="15" customWidth="1"/>
    <col min="9" max="9" width="11.85546875" style="15" customWidth="1"/>
    <col min="10" max="10" width="11.28515625" style="15" customWidth="1"/>
    <col min="11" max="11" width="11.5703125" style="15" customWidth="1"/>
    <col min="12" max="12" width="11.140625" style="35" customWidth="1"/>
  </cols>
  <sheetData>
    <row r="1" spans="1:12" x14ac:dyDescent="0.25">
      <c r="G1" s="16"/>
      <c r="L1" s="16" t="s">
        <v>63</v>
      </c>
    </row>
    <row r="2" spans="1:12" x14ac:dyDescent="0.2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1" t="s">
        <v>55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.75" thickBot="1" x14ac:dyDescent="0.3">
      <c r="G4" s="16"/>
      <c r="L4" s="16" t="s">
        <v>3</v>
      </c>
    </row>
    <row r="5" spans="1:12" ht="15.75" thickBot="1" x14ac:dyDescent="0.3">
      <c r="A5" s="63" t="s">
        <v>2</v>
      </c>
      <c r="B5" s="65" t="s">
        <v>0</v>
      </c>
      <c r="C5" s="67" t="s">
        <v>60</v>
      </c>
      <c r="D5" s="68"/>
      <c r="E5" s="68"/>
      <c r="F5" s="68"/>
      <c r="G5" s="69"/>
      <c r="H5" s="67" t="s">
        <v>61</v>
      </c>
      <c r="I5" s="68"/>
      <c r="J5" s="68"/>
      <c r="K5" s="68"/>
      <c r="L5" s="69"/>
    </row>
    <row r="6" spans="1:12" ht="33" customHeight="1" thickBot="1" x14ac:dyDescent="0.3">
      <c r="A6" s="64"/>
      <c r="B6" s="66"/>
      <c r="C6" s="62" t="s">
        <v>51</v>
      </c>
      <c r="D6" s="7" t="s">
        <v>52</v>
      </c>
      <c r="E6" s="7" t="s">
        <v>53</v>
      </c>
      <c r="F6" s="7" t="s">
        <v>54</v>
      </c>
      <c r="G6" s="19" t="s">
        <v>1</v>
      </c>
      <c r="H6" s="7" t="s">
        <v>51</v>
      </c>
      <c r="I6" s="7" t="s">
        <v>52</v>
      </c>
      <c r="J6" s="7" t="s">
        <v>53</v>
      </c>
      <c r="K6" s="7" t="s">
        <v>54</v>
      </c>
      <c r="L6" s="19" t="s">
        <v>1</v>
      </c>
    </row>
    <row r="7" spans="1:12" x14ac:dyDescent="0.25">
      <c r="A7" s="13" t="s">
        <v>4</v>
      </c>
      <c r="B7" s="14" t="s">
        <v>18</v>
      </c>
      <c r="C7" s="17">
        <v>44073</v>
      </c>
      <c r="D7" s="17">
        <f>50375-3259</f>
        <v>47116</v>
      </c>
      <c r="E7" s="17">
        <v>73585</v>
      </c>
      <c r="F7" s="17">
        <v>7958</v>
      </c>
      <c r="G7" s="53">
        <f t="shared" ref="G7:G12" si="0">C7+D7+E7+F7</f>
        <v>172732</v>
      </c>
      <c r="H7" s="17">
        <v>44162</v>
      </c>
      <c r="I7" s="17">
        <v>47285</v>
      </c>
      <c r="J7" s="17">
        <v>73672</v>
      </c>
      <c r="K7" s="17">
        <v>8193</v>
      </c>
      <c r="L7" s="53">
        <f t="shared" ref="L7:L12" si="1">H7+I7+J7+K7</f>
        <v>173312</v>
      </c>
    </row>
    <row r="8" spans="1:12" x14ac:dyDescent="0.25">
      <c r="A8" s="2" t="s">
        <v>5</v>
      </c>
      <c r="B8" s="1" t="s">
        <v>19</v>
      </c>
      <c r="C8" s="30">
        <v>9373</v>
      </c>
      <c r="D8" s="30">
        <f>11423-747</f>
        <v>10676</v>
      </c>
      <c r="E8" s="30">
        <v>16631</v>
      </c>
      <c r="F8" s="30">
        <v>1792</v>
      </c>
      <c r="G8" s="21">
        <f t="shared" si="0"/>
        <v>38472</v>
      </c>
      <c r="H8" s="30">
        <v>9386</v>
      </c>
      <c r="I8" s="30">
        <v>10708</v>
      </c>
      <c r="J8" s="30">
        <v>16647</v>
      </c>
      <c r="K8" s="30">
        <v>1844</v>
      </c>
      <c r="L8" s="21">
        <f t="shared" si="1"/>
        <v>38585</v>
      </c>
    </row>
    <row r="9" spans="1:12" x14ac:dyDescent="0.25">
      <c r="A9" s="2" t="s">
        <v>6</v>
      </c>
      <c r="B9" s="1" t="s">
        <v>20</v>
      </c>
      <c r="C9" s="30">
        <f>105072-3048-1370-1378</f>
        <v>99276</v>
      </c>
      <c r="D9" s="30">
        <f>12464-50</f>
        <v>12414</v>
      </c>
      <c r="E9" s="30">
        <f>25303-2004</f>
        <v>23299</v>
      </c>
      <c r="F9" s="30">
        <v>8061</v>
      </c>
      <c r="G9" s="21">
        <f t="shared" si="0"/>
        <v>143050</v>
      </c>
      <c r="H9" s="30">
        <v>107479</v>
      </c>
      <c r="I9" s="30">
        <f>12464-50</f>
        <v>12414</v>
      </c>
      <c r="J9" s="30">
        <f>25303-2004</f>
        <v>23299</v>
      </c>
      <c r="K9" s="30">
        <v>8061</v>
      </c>
      <c r="L9" s="21">
        <f t="shared" si="1"/>
        <v>151253</v>
      </c>
    </row>
    <row r="10" spans="1:12" x14ac:dyDescent="0.25">
      <c r="A10" s="2" t="s">
        <v>7</v>
      </c>
      <c r="B10" s="1" t="s">
        <v>21</v>
      </c>
      <c r="C10" s="30">
        <v>7150</v>
      </c>
      <c r="D10" s="30">
        <v>0</v>
      </c>
      <c r="E10" s="30">
        <v>8150</v>
      </c>
      <c r="F10" s="38">
        <v>0</v>
      </c>
      <c r="G10" s="21">
        <f t="shared" si="0"/>
        <v>15300</v>
      </c>
      <c r="H10" s="30">
        <v>7150</v>
      </c>
      <c r="I10" s="30">
        <v>0</v>
      </c>
      <c r="J10" s="30">
        <v>8150</v>
      </c>
      <c r="K10" s="38">
        <v>0</v>
      </c>
      <c r="L10" s="21">
        <f t="shared" si="1"/>
        <v>15300</v>
      </c>
    </row>
    <row r="11" spans="1:12" ht="15.75" thickBot="1" x14ac:dyDescent="0.3">
      <c r="A11" s="54" t="s">
        <v>8</v>
      </c>
      <c r="B11" s="55" t="s">
        <v>22</v>
      </c>
      <c r="C11" s="30">
        <v>6848</v>
      </c>
      <c r="D11" s="56">
        <v>0</v>
      </c>
      <c r="E11" s="30">
        <v>0</v>
      </c>
      <c r="F11" s="57">
        <v>0</v>
      </c>
      <c r="G11" s="58">
        <f t="shared" si="0"/>
        <v>6848</v>
      </c>
      <c r="H11" s="30">
        <v>6848</v>
      </c>
      <c r="I11" s="56">
        <v>0</v>
      </c>
      <c r="J11" s="30">
        <v>0</v>
      </c>
      <c r="K11" s="57">
        <v>0</v>
      </c>
      <c r="L11" s="58">
        <f t="shared" si="1"/>
        <v>6848</v>
      </c>
    </row>
    <row r="12" spans="1:12" ht="15.75" thickBot="1" x14ac:dyDescent="0.3">
      <c r="A12" s="25" t="s">
        <v>16</v>
      </c>
      <c r="B12" s="10" t="s">
        <v>23</v>
      </c>
      <c r="C12" s="22">
        <f>SUM(C7:C11)</f>
        <v>166720</v>
      </c>
      <c r="D12" s="22">
        <f>SUM(D7:D11)</f>
        <v>70206</v>
      </c>
      <c r="E12" s="22">
        <f>SUM(E7:E11)</f>
        <v>121665</v>
      </c>
      <c r="F12" s="22">
        <f>SUM(F7:F11)</f>
        <v>17811</v>
      </c>
      <c r="G12" s="23">
        <f t="shared" si="0"/>
        <v>376402</v>
      </c>
      <c r="H12" s="22">
        <f>SUM(H7:H11)</f>
        <v>175025</v>
      </c>
      <c r="I12" s="22">
        <f>SUM(I7:I11)</f>
        <v>70407</v>
      </c>
      <c r="J12" s="22">
        <f>SUM(J7:J11)</f>
        <v>121768</v>
      </c>
      <c r="K12" s="22">
        <f>SUM(K7:K11)</f>
        <v>18098</v>
      </c>
      <c r="L12" s="23">
        <f t="shared" si="1"/>
        <v>385298</v>
      </c>
    </row>
    <row r="13" spans="1:12" x14ac:dyDescent="0.25">
      <c r="A13" s="3"/>
      <c r="B13" s="4"/>
      <c r="C13" s="32"/>
      <c r="D13" s="32"/>
      <c r="E13" s="32"/>
      <c r="F13" s="40"/>
      <c r="G13" s="31"/>
      <c r="H13" s="32"/>
      <c r="I13" s="32"/>
      <c r="J13" s="32"/>
      <c r="K13" s="40"/>
      <c r="L13" s="31"/>
    </row>
    <row r="14" spans="1:12" x14ac:dyDescent="0.25">
      <c r="A14" s="2" t="s">
        <v>9</v>
      </c>
      <c r="B14" s="1" t="s">
        <v>27</v>
      </c>
      <c r="C14" s="30">
        <v>0</v>
      </c>
      <c r="D14" s="30">
        <v>0</v>
      </c>
      <c r="E14" s="30">
        <v>0</v>
      </c>
      <c r="F14" s="30">
        <v>0</v>
      </c>
      <c r="G14" s="31">
        <f t="shared" ref="G14:G20" si="2">C14+D14+E14</f>
        <v>0</v>
      </c>
      <c r="H14" s="30">
        <v>0</v>
      </c>
      <c r="I14" s="30">
        <v>0</v>
      </c>
      <c r="J14" s="30">
        <v>0</v>
      </c>
      <c r="K14" s="30">
        <v>0</v>
      </c>
      <c r="L14" s="31">
        <f t="shared" ref="L14:L20" si="3">H14+I14+J14</f>
        <v>0</v>
      </c>
    </row>
    <row r="15" spans="1:12" x14ac:dyDescent="0.25">
      <c r="A15" s="2" t="s">
        <v>10</v>
      </c>
      <c r="B15" s="1" t="s">
        <v>28</v>
      </c>
      <c r="C15" s="30">
        <v>0</v>
      </c>
      <c r="D15" s="30">
        <v>0</v>
      </c>
      <c r="E15" s="30">
        <v>0</v>
      </c>
      <c r="F15" s="30">
        <v>0</v>
      </c>
      <c r="G15" s="31">
        <f t="shared" si="2"/>
        <v>0</v>
      </c>
      <c r="H15" s="30">
        <v>0</v>
      </c>
      <c r="I15" s="30">
        <v>0</v>
      </c>
      <c r="J15" s="30">
        <v>0</v>
      </c>
      <c r="K15" s="30">
        <v>0</v>
      </c>
      <c r="L15" s="31">
        <f t="shared" si="3"/>
        <v>0</v>
      </c>
    </row>
    <row r="16" spans="1:12" x14ac:dyDescent="0.25">
      <c r="A16" s="2" t="s">
        <v>11</v>
      </c>
      <c r="B16" s="1" t="s">
        <v>29</v>
      </c>
      <c r="C16" s="30">
        <v>0</v>
      </c>
      <c r="D16" s="30">
        <v>0</v>
      </c>
      <c r="E16" s="30">
        <v>0</v>
      </c>
      <c r="F16" s="30">
        <v>0</v>
      </c>
      <c r="G16" s="31">
        <f t="shared" si="2"/>
        <v>0</v>
      </c>
      <c r="H16" s="30">
        <v>0</v>
      </c>
      <c r="I16" s="30">
        <v>0</v>
      </c>
      <c r="J16" s="30">
        <v>0</v>
      </c>
      <c r="K16" s="30">
        <v>0</v>
      </c>
      <c r="L16" s="31">
        <f t="shared" si="3"/>
        <v>0</v>
      </c>
    </row>
    <row r="17" spans="1:12" x14ac:dyDescent="0.25">
      <c r="A17" s="2" t="s">
        <v>12</v>
      </c>
      <c r="B17" s="1" t="s">
        <v>30</v>
      </c>
      <c r="C17" s="30">
        <v>0</v>
      </c>
      <c r="D17" s="30">
        <v>0</v>
      </c>
      <c r="E17" s="30">
        <v>0</v>
      </c>
      <c r="F17" s="30">
        <v>0</v>
      </c>
      <c r="G17" s="21">
        <f t="shared" si="2"/>
        <v>0</v>
      </c>
      <c r="H17" s="30">
        <v>0</v>
      </c>
      <c r="I17" s="30">
        <v>0</v>
      </c>
      <c r="J17" s="30">
        <v>0</v>
      </c>
      <c r="K17" s="30">
        <v>0</v>
      </c>
      <c r="L17" s="21">
        <f t="shared" si="3"/>
        <v>0</v>
      </c>
    </row>
    <row r="18" spans="1:12" s="24" customFormat="1" x14ac:dyDescent="0.25">
      <c r="A18" s="2" t="s">
        <v>13</v>
      </c>
      <c r="B18" s="1" t="s">
        <v>31</v>
      </c>
      <c r="C18" s="20">
        <v>191813</v>
      </c>
      <c r="D18" s="20">
        <v>0</v>
      </c>
      <c r="E18" s="20">
        <v>0</v>
      </c>
      <c r="F18" s="30">
        <v>0</v>
      </c>
      <c r="G18" s="21">
        <f t="shared" si="2"/>
        <v>191813</v>
      </c>
      <c r="H18" s="20">
        <v>192404</v>
      </c>
      <c r="I18" s="20">
        <v>0</v>
      </c>
      <c r="J18" s="20">
        <v>0</v>
      </c>
      <c r="K18" s="30">
        <v>0</v>
      </c>
      <c r="L18" s="21">
        <f t="shared" si="3"/>
        <v>192404</v>
      </c>
    </row>
    <row r="19" spans="1:12" s="24" customFormat="1" x14ac:dyDescent="0.25">
      <c r="A19" s="2" t="s">
        <v>14</v>
      </c>
      <c r="B19" s="1" t="s">
        <v>32</v>
      </c>
      <c r="C19" s="20">
        <v>0</v>
      </c>
      <c r="D19" s="20">
        <v>0</v>
      </c>
      <c r="E19" s="20">
        <v>0</v>
      </c>
      <c r="F19" s="30">
        <v>0</v>
      </c>
      <c r="G19" s="21">
        <f t="shared" si="2"/>
        <v>0</v>
      </c>
      <c r="H19" s="20">
        <v>0</v>
      </c>
      <c r="I19" s="20">
        <v>0</v>
      </c>
      <c r="J19" s="20">
        <v>0</v>
      </c>
      <c r="K19" s="30">
        <v>0</v>
      </c>
      <c r="L19" s="21">
        <f t="shared" si="3"/>
        <v>0</v>
      </c>
    </row>
    <row r="20" spans="1:12" s="24" customFormat="1" ht="15.75" thickBot="1" x14ac:dyDescent="0.3">
      <c r="A20" s="8" t="s">
        <v>15</v>
      </c>
      <c r="B20" s="9" t="s">
        <v>33</v>
      </c>
      <c r="C20" s="33">
        <v>0</v>
      </c>
      <c r="D20" s="33">
        <v>0</v>
      </c>
      <c r="E20" s="33">
        <v>0</v>
      </c>
      <c r="F20" s="42">
        <v>0</v>
      </c>
      <c r="G20" s="34">
        <f t="shared" si="2"/>
        <v>0</v>
      </c>
      <c r="H20" s="33">
        <v>0</v>
      </c>
      <c r="I20" s="33">
        <v>0</v>
      </c>
      <c r="J20" s="33">
        <v>0</v>
      </c>
      <c r="K20" s="42">
        <v>0</v>
      </c>
      <c r="L20" s="34">
        <f t="shared" si="3"/>
        <v>0</v>
      </c>
    </row>
    <row r="21" spans="1:12" ht="15.75" thickBot="1" x14ac:dyDescent="0.3">
      <c r="A21" s="25" t="s">
        <v>17</v>
      </c>
      <c r="B21" s="10" t="s">
        <v>24</v>
      </c>
      <c r="C21" s="22">
        <f>SUM(C14:C20)</f>
        <v>191813</v>
      </c>
      <c r="D21" s="22">
        <f>SUM(D14:D20)</f>
        <v>0</v>
      </c>
      <c r="E21" s="22">
        <f>SUM(E14:E20)</f>
        <v>0</v>
      </c>
      <c r="F21" s="22">
        <f>SUM(F14:F20)</f>
        <v>0</v>
      </c>
      <c r="G21" s="23">
        <f>C21+D21+E21+F21</f>
        <v>191813</v>
      </c>
      <c r="H21" s="22">
        <f>SUM(H14:H20)</f>
        <v>192404</v>
      </c>
      <c r="I21" s="22">
        <f>SUM(I14:I20)</f>
        <v>0</v>
      </c>
      <c r="J21" s="22">
        <f>SUM(J14:J20)</f>
        <v>0</v>
      </c>
      <c r="K21" s="22">
        <f>SUM(K14:K20)</f>
        <v>0</v>
      </c>
      <c r="L21" s="23">
        <f>H21+I21+J21+K21</f>
        <v>192404</v>
      </c>
    </row>
    <row r="22" spans="1:12" ht="15.75" thickBot="1" x14ac:dyDescent="0.3">
      <c r="A22" s="11"/>
      <c r="B22" s="12"/>
      <c r="C22" s="28"/>
      <c r="D22" s="28"/>
      <c r="E22" s="28"/>
      <c r="F22" s="43"/>
      <c r="G22" s="29"/>
      <c r="H22" s="28"/>
      <c r="I22" s="28"/>
      <c r="J22" s="28"/>
      <c r="K22" s="43"/>
      <c r="L22" s="29"/>
    </row>
    <row r="23" spans="1:12" ht="15.75" thickBot="1" x14ac:dyDescent="0.3">
      <c r="A23" s="25" t="s">
        <v>25</v>
      </c>
      <c r="B23" s="26" t="s">
        <v>26</v>
      </c>
      <c r="C23" s="22">
        <f>C21+C12</f>
        <v>358533</v>
      </c>
      <c r="D23" s="22">
        <f>D21+D12</f>
        <v>70206</v>
      </c>
      <c r="E23" s="22">
        <f>E21+E12</f>
        <v>121665</v>
      </c>
      <c r="F23" s="22">
        <f>F21+F12</f>
        <v>17811</v>
      </c>
      <c r="G23" s="23">
        <f>C23+D23+E23+F23</f>
        <v>568215</v>
      </c>
      <c r="H23" s="22">
        <f>H21+H12</f>
        <v>367429</v>
      </c>
      <c r="I23" s="22">
        <f>I21+I12</f>
        <v>70407</v>
      </c>
      <c r="J23" s="22">
        <f>J21+J12</f>
        <v>121768</v>
      </c>
      <c r="K23" s="22">
        <f>K21+K12</f>
        <v>18098</v>
      </c>
      <c r="L23" s="23">
        <f>H23+I23+J23+K23</f>
        <v>577702</v>
      </c>
    </row>
    <row r="24" spans="1:12" x14ac:dyDescent="0.25">
      <c r="A24" s="3"/>
      <c r="B24" s="4"/>
      <c r="C24" s="32"/>
      <c r="D24" s="32"/>
      <c r="E24" s="32"/>
      <c r="F24" s="40"/>
      <c r="G24" s="31"/>
      <c r="H24" s="32"/>
      <c r="I24" s="32"/>
      <c r="J24" s="32"/>
      <c r="K24" s="40"/>
      <c r="L24" s="31"/>
    </row>
    <row r="25" spans="1:12" x14ac:dyDescent="0.25">
      <c r="A25" s="2" t="s">
        <v>34</v>
      </c>
      <c r="B25" s="1" t="s">
        <v>37</v>
      </c>
      <c r="C25" s="30">
        <f>1285474-1639</f>
        <v>1283835</v>
      </c>
      <c r="D25" s="30">
        <v>559</v>
      </c>
      <c r="E25" s="30">
        <v>953</v>
      </c>
      <c r="F25" s="38">
        <v>127</v>
      </c>
      <c r="G25" s="21">
        <f>C25+D25+E25+F25</f>
        <v>1285474</v>
      </c>
      <c r="H25" s="30">
        <f>1285474-1639</f>
        <v>1283835</v>
      </c>
      <c r="I25" s="30">
        <v>559</v>
      </c>
      <c r="J25" s="30">
        <v>953</v>
      </c>
      <c r="K25" s="38">
        <v>127</v>
      </c>
      <c r="L25" s="21">
        <f>H25+I25+J25+K25</f>
        <v>1285474</v>
      </c>
    </row>
    <row r="26" spans="1:12" x14ac:dyDescent="0.25">
      <c r="A26" s="2" t="s">
        <v>35</v>
      </c>
      <c r="B26" s="1" t="s">
        <v>38</v>
      </c>
      <c r="C26" s="30">
        <v>0</v>
      </c>
      <c r="D26" s="30">
        <v>0</v>
      </c>
      <c r="E26" s="30">
        <v>1296</v>
      </c>
      <c r="F26" s="38">
        <v>1270</v>
      </c>
      <c r="G26" s="21">
        <f>C26+D26+E26+F26</f>
        <v>2566</v>
      </c>
      <c r="H26" s="30">
        <v>6500</v>
      </c>
      <c r="I26" s="30">
        <v>0</v>
      </c>
      <c r="J26" s="30">
        <v>1296</v>
      </c>
      <c r="K26" s="38">
        <v>1270</v>
      </c>
      <c r="L26" s="21">
        <f>H26+I26+J26+K26</f>
        <v>9066</v>
      </c>
    </row>
    <row r="27" spans="1:12" ht="15.75" thickBot="1" x14ac:dyDescent="0.3">
      <c r="A27" s="2" t="s">
        <v>36</v>
      </c>
      <c r="B27" s="1" t="s">
        <v>39</v>
      </c>
      <c r="C27" s="30">
        <v>0</v>
      </c>
      <c r="D27" s="30">
        <v>0</v>
      </c>
      <c r="E27" s="30">
        <v>0</v>
      </c>
      <c r="F27" s="38">
        <v>0</v>
      </c>
      <c r="G27" s="21">
        <f>C27+D27+E27+F27</f>
        <v>0</v>
      </c>
      <c r="H27" s="30">
        <v>0</v>
      </c>
      <c r="I27" s="30">
        <v>0</v>
      </c>
      <c r="J27" s="30">
        <v>0</v>
      </c>
      <c r="K27" s="38">
        <v>0</v>
      </c>
      <c r="L27" s="21">
        <f>H27+I27+J27+K27</f>
        <v>0</v>
      </c>
    </row>
    <row r="28" spans="1:12" ht="15.75" thickBot="1" x14ac:dyDescent="0.3">
      <c r="A28" s="25" t="s">
        <v>40</v>
      </c>
      <c r="B28" s="10" t="s">
        <v>41</v>
      </c>
      <c r="C28" s="22">
        <f>SUM(C25:C27)</f>
        <v>1283835</v>
      </c>
      <c r="D28" s="22">
        <f>SUM(D25:D27)</f>
        <v>559</v>
      </c>
      <c r="E28" s="22">
        <f>SUM(E25:E27)</f>
        <v>2249</v>
      </c>
      <c r="F28" s="22">
        <f>SUM(F25:F27)</f>
        <v>1397</v>
      </c>
      <c r="G28" s="23">
        <f>C28+D28+E28+F28</f>
        <v>1288040</v>
      </c>
      <c r="H28" s="22">
        <f>SUM(H25:H27)</f>
        <v>1290335</v>
      </c>
      <c r="I28" s="22">
        <f>SUM(I25:I27)</f>
        <v>559</v>
      </c>
      <c r="J28" s="22">
        <f>SUM(J25:J27)</f>
        <v>2249</v>
      </c>
      <c r="K28" s="22">
        <f>SUM(K25:K27)</f>
        <v>1397</v>
      </c>
      <c r="L28" s="23">
        <f>H28+I28+J28+K28</f>
        <v>1294540</v>
      </c>
    </row>
    <row r="29" spans="1:12" x14ac:dyDescent="0.25">
      <c r="A29" s="2"/>
      <c r="B29" s="1"/>
      <c r="C29" s="30"/>
      <c r="D29" s="30"/>
      <c r="E29" s="30"/>
      <c r="F29" s="38"/>
      <c r="G29" s="21"/>
      <c r="H29" s="30"/>
      <c r="I29" s="30"/>
      <c r="J29" s="30"/>
      <c r="K29" s="38"/>
      <c r="L29" s="21"/>
    </row>
    <row r="30" spans="1:12" s="24" customFormat="1" x14ac:dyDescent="0.25">
      <c r="A30" s="2" t="s">
        <v>9</v>
      </c>
      <c r="B30" s="1" t="s">
        <v>27</v>
      </c>
      <c r="C30" s="30">
        <v>0</v>
      </c>
      <c r="D30" s="30">
        <v>0</v>
      </c>
      <c r="E30" s="30">
        <v>0</v>
      </c>
      <c r="F30" s="40">
        <v>0</v>
      </c>
      <c r="G30" s="31">
        <f t="shared" ref="G30:G37" si="4">C30+D30+E30+F30</f>
        <v>0</v>
      </c>
      <c r="H30" s="30">
        <v>0</v>
      </c>
      <c r="I30" s="30">
        <v>0</v>
      </c>
      <c r="J30" s="30">
        <v>0</v>
      </c>
      <c r="K30" s="40">
        <v>0</v>
      </c>
      <c r="L30" s="31">
        <f t="shared" ref="L30:L37" si="5">H30+I30+J30+K30</f>
        <v>0</v>
      </c>
    </row>
    <row r="31" spans="1:12" x14ac:dyDescent="0.25">
      <c r="A31" s="2" t="s">
        <v>10</v>
      </c>
      <c r="B31" s="1" t="s">
        <v>28</v>
      </c>
      <c r="C31" s="30">
        <v>0</v>
      </c>
      <c r="D31" s="30">
        <v>0</v>
      </c>
      <c r="E31" s="30">
        <v>0</v>
      </c>
      <c r="F31" s="40">
        <v>0</v>
      </c>
      <c r="G31" s="31">
        <f t="shared" si="4"/>
        <v>0</v>
      </c>
      <c r="H31" s="30">
        <v>0</v>
      </c>
      <c r="I31" s="30">
        <v>0</v>
      </c>
      <c r="J31" s="30">
        <v>0</v>
      </c>
      <c r="K31" s="40">
        <v>0</v>
      </c>
      <c r="L31" s="31">
        <f t="shared" si="5"/>
        <v>0</v>
      </c>
    </row>
    <row r="32" spans="1:12" x14ac:dyDescent="0.25">
      <c r="A32" s="2" t="s">
        <v>11</v>
      </c>
      <c r="B32" s="1" t="s">
        <v>29</v>
      </c>
      <c r="C32" s="30">
        <v>0</v>
      </c>
      <c r="D32" s="30">
        <v>0</v>
      </c>
      <c r="E32" s="30">
        <v>0</v>
      </c>
      <c r="F32" s="40">
        <v>0</v>
      </c>
      <c r="G32" s="31">
        <f t="shared" si="4"/>
        <v>0</v>
      </c>
      <c r="H32" s="30">
        <v>0</v>
      </c>
      <c r="I32" s="30">
        <v>0</v>
      </c>
      <c r="J32" s="30">
        <v>0</v>
      </c>
      <c r="K32" s="40">
        <v>0</v>
      </c>
      <c r="L32" s="31">
        <f t="shared" si="5"/>
        <v>0</v>
      </c>
    </row>
    <row r="33" spans="1:12" x14ac:dyDescent="0.25">
      <c r="A33" s="2" t="s">
        <v>12</v>
      </c>
      <c r="B33" s="1" t="s">
        <v>30</v>
      </c>
      <c r="C33" s="30">
        <v>0</v>
      </c>
      <c r="D33" s="30">
        <v>0</v>
      </c>
      <c r="E33" s="30">
        <v>0</v>
      </c>
      <c r="F33" s="38">
        <v>0</v>
      </c>
      <c r="G33" s="31">
        <f t="shared" si="4"/>
        <v>0</v>
      </c>
      <c r="H33" s="30">
        <v>0</v>
      </c>
      <c r="I33" s="30">
        <v>0</v>
      </c>
      <c r="J33" s="30">
        <v>0</v>
      </c>
      <c r="K33" s="38">
        <v>0</v>
      </c>
      <c r="L33" s="31">
        <f t="shared" si="5"/>
        <v>0</v>
      </c>
    </row>
    <row r="34" spans="1:12" x14ac:dyDescent="0.25">
      <c r="A34" s="2" t="s">
        <v>13</v>
      </c>
      <c r="B34" s="1" t="s">
        <v>31</v>
      </c>
      <c r="C34" s="20">
        <v>4205</v>
      </c>
      <c r="D34" s="20">
        <v>0</v>
      </c>
      <c r="E34" s="20">
        <v>0</v>
      </c>
      <c r="F34" s="41">
        <v>0</v>
      </c>
      <c r="G34" s="31">
        <f t="shared" si="4"/>
        <v>4205</v>
      </c>
      <c r="H34" s="20">
        <v>4205</v>
      </c>
      <c r="I34" s="20">
        <v>0</v>
      </c>
      <c r="J34" s="20">
        <v>0</v>
      </c>
      <c r="K34" s="41">
        <v>0</v>
      </c>
      <c r="L34" s="31">
        <f t="shared" si="5"/>
        <v>4205</v>
      </c>
    </row>
    <row r="35" spans="1:12" x14ac:dyDescent="0.25">
      <c r="A35" s="2" t="s">
        <v>14</v>
      </c>
      <c r="B35" s="1" t="s">
        <v>32</v>
      </c>
      <c r="C35" s="20">
        <v>0</v>
      </c>
      <c r="D35" s="20">
        <v>0</v>
      </c>
      <c r="E35" s="20">
        <v>0</v>
      </c>
      <c r="F35" s="41">
        <v>0</v>
      </c>
      <c r="G35" s="31">
        <f t="shared" si="4"/>
        <v>0</v>
      </c>
      <c r="H35" s="20">
        <v>0</v>
      </c>
      <c r="I35" s="20">
        <v>0</v>
      </c>
      <c r="J35" s="20">
        <v>0</v>
      </c>
      <c r="K35" s="41">
        <v>0</v>
      </c>
      <c r="L35" s="31">
        <f t="shared" si="5"/>
        <v>0</v>
      </c>
    </row>
    <row r="36" spans="1:12" ht="15.75" thickBot="1" x14ac:dyDescent="0.3">
      <c r="A36" s="8" t="s">
        <v>15</v>
      </c>
      <c r="B36" s="9" t="s">
        <v>33</v>
      </c>
      <c r="C36" s="33">
        <v>0</v>
      </c>
      <c r="D36" s="33">
        <v>0</v>
      </c>
      <c r="E36" s="33">
        <v>0</v>
      </c>
      <c r="F36" s="42">
        <v>0</v>
      </c>
      <c r="G36" s="34">
        <f t="shared" si="4"/>
        <v>0</v>
      </c>
      <c r="H36" s="33">
        <v>0</v>
      </c>
      <c r="I36" s="33">
        <v>0</v>
      </c>
      <c r="J36" s="33">
        <v>0</v>
      </c>
      <c r="K36" s="42">
        <v>0</v>
      </c>
      <c r="L36" s="34">
        <f t="shared" si="5"/>
        <v>0</v>
      </c>
    </row>
    <row r="37" spans="1:12" ht="15.75" thickBot="1" x14ac:dyDescent="0.3">
      <c r="A37" s="25" t="s">
        <v>42</v>
      </c>
      <c r="B37" s="10" t="s">
        <v>43</v>
      </c>
      <c r="C37" s="22">
        <f>SUM(C30:C36)</f>
        <v>4205</v>
      </c>
      <c r="D37" s="22">
        <f>SUM(D30:D36)</f>
        <v>0</v>
      </c>
      <c r="E37" s="22">
        <f>SUM(E30:E36)</f>
        <v>0</v>
      </c>
      <c r="F37" s="22">
        <f>SUM(F30:F36)</f>
        <v>0</v>
      </c>
      <c r="G37" s="23">
        <f t="shared" si="4"/>
        <v>4205</v>
      </c>
      <c r="H37" s="22">
        <f>SUM(H30:H36)</f>
        <v>4205</v>
      </c>
      <c r="I37" s="22">
        <f>SUM(I30:I36)</f>
        <v>0</v>
      </c>
      <c r="J37" s="22">
        <f>SUM(J30:J36)</f>
        <v>0</v>
      </c>
      <c r="K37" s="22">
        <f>SUM(K30:K36)</f>
        <v>0</v>
      </c>
      <c r="L37" s="23">
        <f t="shared" si="5"/>
        <v>4205</v>
      </c>
    </row>
    <row r="38" spans="1:12" ht="15.75" thickBot="1" x14ac:dyDescent="0.3">
      <c r="A38" s="11"/>
      <c r="B38" s="12"/>
      <c r="C38" s="28"/>
      <c r="D38" s="28"/>
      <c r="E38" s="28"/>
      <c r="F38" s="43"/>
      <c r="G38" s="29"/>
      <c r="H38" s="28"/>
      <c r="I38" s="28"/>
      <c r="J38" s="28"/>
      <c r="K38" s="43"/>
      <c r="L38" s="29"/>
    </row>
    <row r="39" spans="1:12" ht="15.75" thickBot="1" x14ac:dyDescent="0.3">
      <c r="A39" s="25" t="s">
        <v>44</v>
      </c>
      <c r="B39" s="26" t="s">
        <v>45</v>
      </c>
      <c r="C39" s="22">
        <f>C37+C28</f>
        <v>1288040</v>
      </c>
      <c r="D39" s="22">
        <f>D37+D28</f>
        <v>559</v>
      </c>
      <c r="E39" s="22">
        <f>E37+E28</f>
        <v>2249</v>
      </c>
      <c r="F39" s="22">
        <f>F37+F28</f>
        <v>1397</v>
      </c>
      <c r="G39" s="23">
        <f>C39+D39+E39+F39</f>
        <v>1292245</v>
      </c>
      <c r="H39" s="22">
        <f>H37+H28</f>
        <v>1294540</v>
      </c>
      <c r="I39" s="22">
        <f>I37+I28</f>
        <v>559</v>
      </c>
      <c r="J39" s="22">
        <f>J37+J28</f>
        <v>2249</v>
      </c>
      <c r="K39" s="22">
        <f>K37+K28</f>
        <v>1397</v>
      </c>
      <c r="L39" s="23">
        <f>H39+I39+J39+K39</f>
        <v>1298745</v>
      </c>
    </row>
    <row r="40" spans="1:12" ht="15.75" thickBot="1" x14ac:dyDescent="0.3">
      <c r="A40" s="11"/>
      <c r="B40" s="27"/>
      <c r="C40" s="28"/>
      <c r="D40" s="28"/>
      <c r="E40" s="28"/>
      <c r="F40" s="43"/>
      <c r="G40" s="29"/>
      <c r="H40" s="28"/>
      <c r="I40" s="28"/>
      <c r="J40" s="28"/>
      <c r="K40" s="43"/>
      <c r="L40" s="29"/>
    </row>
    <row r="41" spans="1:12" ht="15.75" thickBot="1" x14ac:dyDescent="0.3">
      <c r="A41" s="25" t="s">
        <v>46</v>
      </c>
      <c r="B41" s="26" t="s">
        <v>47</v>
      </c>
      <c r="C41" s="22">
        <f>C23+C39</f>
        <v>1646573</v>
      </c>
      <c r="D41" s="22">
        <f>D23+D39</f>
        <v>70765</v>
      </c>
      <c r="E41" s="22">
        <f>E23+E39</f>
        <v>123914</v>
      </c>
      <c r="F41" s="22">
        <f>F23+F39</f>
        <v>19208</v>
      </c>
      <c r="G41" s="23">
        <f>C41+D41+E41+F41</f>
        <v>1860460</v>
      </c>
      <c r="H41" s="22">
        <f>H23+H39</f>
        <v>1661969</v>
      </c>
      <c r="I41" s="22">
        <f>I23+I39</f>
        <v>70966</v>
      </c>
      <c r="J41" s="22">
        <f>J23+J39</f>
        <v>124017</v>
      </c>
      <c r="K41" s="22">
        <f>K23+K39</f>
        <v>19495</v>
      </c>
      <c r="L41" s="23">
        <f>H41+I41+J41+K41</f>
        <v>1876447</v>
      </c>
    </row>
    <row r="42" spans="1:12" x14ac:dyDescent="0.25">
      <c r="A42" s="59" t="s">
        <v>62</v>
      </c>
    </row>
  </sheetData>
  <mergeCells count="6">
    <mergeCell ref="A2:L2"/>
    <mergeCell ref="A3:L3"/>
    <mergeCell ref="B5:B6"/>
    <mergeCell ref="A5:A6"/>
    <mergeCell ref="C5:G5"/>
    <mergeCell ref="H5:L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B1" zoomScaleNormal="100" workbookViewId="0">
      <selection activeCell="I16" sqref="I16"/>
    </sheetView>
  </sheetViews>
  <sheetFormatPr defaultRowHeight="15" x14ac:dyDescent="0.25"/>
  <cols>
    <col min="1" max="1" width="11" customWidth="1"/>
    <col min="2" max="2" width="48.5703125" customWidth="1"/>
    <col min="3" max="3" width="13.7109375" style="15" customWidth="1"/>
    <col min="4" max="4" width="10.85546875" style="15" customWidth="1"/>
    <col min="5" max="5" width="11.140625" style="15" customWidth="1"/>
    <col min="6" max="6" width="11.28515625" style="15" customWidth="1"/>
    <col min="7" max="7" width="11.28515625" style="35" customWidth="1"/>
    <col min="8" max="8" width="13.7109375" style="15" customWidth="1"/>
    <col min="9" max="9" width="10.85546875" style="15" customWidth="1"/>
    <col min="10" max="10" width="11.140625" style="15" customWidth="1"/>
    <col min="11" max="11" width="11.28515625" style="15" customWidth="1"/>
    <col min="12" max="12" width="11.28515625" style="35" customWidth="1"/>
  </cols>
  <sheetData>
    <row r="1" spans="1:12" x14ac:dyDescent="0.25">
      <c r="G1" s="16" t="s">
        <v>64</v>
      </c>
      <c r="L1" s="16" t="s">
        <v>64</v>
      </c>
    </row>
    <row r="2" spans="1:12" x14ac:dyDescent="0.25">
      <c r="A2" s="61" t="s">
        <v>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1" t="s">
        <v>56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.75" thickBot="1" x14ac:dyDescent="0.3">
      <c r="G4" s="16"/>
      <c r="L4" s="16" t="s">
        <v>3</v>
      </c>
    </row>
    <row r="5" spans="1:12" ht="33" customHeight="1" thickBot="1" x14ac:dyDescent="0.3">
      <c r="A5" s="5" t="s">
        <v>2</v>
      </c>
      <c r="B5" s="6" t="s">
        <v>0</v>
      </c>
      <c r="C5" s="7" t="s">
        <v>51</v>
      </c>
      <c r="D5" s="7" t="s">
        <v>52</v>
      </c>
      <c r="E5" s="7" t="s">
        <v>53</v>
      </c>
      <c r="F5" s="7" t="s">
        <v>54</v>
      </c>
      <c r="G5" s="19" t="s">
        <v>1</v>
      </c>
      <c r="H5" s="7" t="s">
        <v>51</v>
      </c>
      <c r="I5" s="7" t="s">
        <v>52</v>
      </c>
      <c r="J5" s="7" t="s">
        <v>53</v>
      </c>
      <c r="K5" s="7" t="s">
        <v>54</v>
      </c>
      <c r="L5" s="19" t="s">
        <v>1</v>
      </c>
    </row>
    <row r="6" spans="1:12" x14ac:dyDescent="0.25">
      <c r="A6" s="13" t="s">
        <v>4</v>
      </c>
      <c r="B6" s="14" t="s">
        <v>18</v>
      </c>
      <c r="C6" s="17">
        <v>0</v>
      </c>
      <c r="D6" s="17">
        <v>3259</v>
      </c>
      <c r="E6" s="17">
        <v>0</v>
      </c>
      <c r="F6" s="37">
        <v>0</v>
      </c>
      <c r="G6" s="18">
        <f>C6+D6+E6</f>
        <v>3259</v>
      </c>
      <c r="H6" s="17">
        <v>0</v>
      </c>
      <c r="I6" s="17">
        <v>3259</v>
      </c>
      <c r="J6" s="17">
        <v>0</v>
      </c>
      <c r="K6" s="37">
        <v>0</v>
      </c>
      <c r="L6" s="18">
        <f>H6+I6+J6</f>
        <v>3259</v>
      </c>
    </row>
    <row r="7" spans="1:12" x14ac:dyDescent="0.25">
      <c r="A7" s="2" t="s">
        <v>5</v>
      </c>
      <c r="B7" s="1" t="s">
        <v>19</v>
      </c>
      <c r="C7" s="30">
        <v>0</v>
      </c>
      <c r="D7" s="30">
        <v>747</v>
      </c>
      <c r="E7" s="30">
        <v>0</v>
      </c>
      <c r="F7" s="38">
        <v>0</v>
      </c>
      <c r="G7" s="21">
        <f>C7+D7+E7</f>
        <v>747</v>
      </c>
      <c r="H7" s="30">
        <v>0</v>
      </c>
      <c r="I7" s="30">
        <v>747</v>
      </c>
      <c r="J7" s="30">
        <v>0</v>
      </c>
      <c r="K7" s="38">
        <v>0</v>
      </c>
      <c r="L7" s="21">
        <f>H7+I7+J7</f>
        <v>747</v>
      </c>
    </row>
    <row r="8" spans="1:12" x14ac:dyDescent="0.25">
      <c r="A8" s="2" t="s">
        <v>6</v>
      </c>
      <c r="B8" s="1" t="s">
        <v>20</v>
      </c>
      <c r="C8" s="30">
        <f>1378+3048+1370</f>
        <v>5796</v>
      </c>
      <c r="D8" s="30">
        <v>50</v>
      </c>
      <c r="E8" s="30">
        <v>2004</v>
      </c>
      <c r="F8" s="38">
        <v>0</v>
      </c>
      <c r="G8" s="21">
        <f>C8+D8+E8+F8</f>
        <v>7850</v>
      </c>
      <c r="H8" s="30">
        <f>1378+3048+1370</f>
        <v>5796</v>
      </c>
      <c r="I8" s="30">
        <v>50</v>
      </c>
      <c r="J8" s="30">
        <v>2004</v>
      </c>
      <c r="K8" s="38">
        <v>0</v>
      </c>
      <c r="L8" s="21">
        <f>H8+I8+J8+K8</f>
        <v>7850</v>
      </c>
    </row>
    <row r="9" spans="1:12" x14ac:dyDescent="0.25">
      <c r="A9" s="2" t="s">
        <v>7</v>
      </c>
      <c r="B9" s="1" t="s">
        <v>21</v>
      </c>
      <c r="C9" s="30">
        <v>6035</v>
      </c>
      <c r="D9" s="30">
        <v>0</v>
      </c>
      <c r="E9" s="30">
        <v>0</v>
      </c>
      <c r="F9" s="38">
        <v>0</v>
      </c>
      <c r="G9" s="21">
        <f>C9+D9+E9</f>
        <v>6035</v>
      </c>
      <c r="H9" s="30">
        <v>6035</v>
      </c>
      <c r="I9" s="30">
        <v>0</v>
      </c>
      <c r="J9" s="30">
        <v>0</v>
      </c>
      <c r="K9" s="38">
        <v>0</v>
      </c>
      <c r="L9" s="21">
        <f>H9+I9+J9</f>
        <v>6035</v>
      </c>
    </row>
    <row r="10" spans="1:12" ht="15.75" thickBot="1" x14ac:dyDescent="0.3">
      <c r="A10" s="2" t="s">
        <v>8</v>
      </c>
      <c r="B10" s="1" t="s">
        <v>22</v>
      </c>
      <c r="C10" s="30">
        <v>223504</v>
      </c>
      <c r="D10" s="30">
        <v>0</v>
      </c>
      <c r="E10" s="30">
        <v>0</v>
      </c>
      <c r="F10" s="38">
        <v>0</v>
      </c>
      <c r="G10" s="21">
        <f>C10+D10+E10</f>
        <v>223504</v>
      </c>
      <c r="H10" s="30">
        <v>208801</v>
      </c>
      <c r="I10" s="30">
        <v>0</v>
      </c>
      <c r="J10" s="30">
        <v>0</v>
      </c>
      <c r="K10" s="38">
        <v>0</v>
      </c>
      <c r="L10" s="21">
        <f>H10+I10+J10</f>
        <v>208801</v>
      </c>
    </row>
    <row r="11" spans="1:12" ht="15.75" thickBot="1" x14ac:dyDescent="0.3">
      <c r="A11" s="25" t="s">
        <v>16</v>
      </c>
      <c r="B11" s="10" t="s">
        <v>23</v>
      </c>
      <c r="C11" s="22">
        <f>SUM(C6:C10)</f>
        <v>235335</v>
      </c>
      <c r="D11" s="22">
        <f>SUM(D6:D10)</f>
        <v>4056</v>
      </c>
      <c r="E11" s="22">
        <f>SUM(E6:E10)</f>
        <v>2004</v>
      </c>
      <c r="F11" s="22">
        <f>SUM(F6:F10)</f>
        <v>0</v>
      </c>
      <c r="G11" s="23">
        <f>C11+D11+E11+F11</f>
        <v>241395</v>
      </c>
      <c r="H11" s="22">
        <f>SUM(H6:H10)</f>
        <v>220632</v>
      </c>
      <c r="I11" s="22">
        <f>SUM(I6:I10)</f>
        <v>4056</v>
      </c>
      <c r="J11" s="22">
        <f>SUM(J6:J10)</f>
        <v>2004</v>
      </c>
      <c r="K11" s="22">
        <f>SUM(K6:K10)</f>
        <v>0</v>
      </c>
      <c r="L11" s="23">
        <f>H11+I11+J11+K11</f>
        <v>226692</v>
      </c>
    </row>
    <row r="12" spans="1:12" x14ac:dyDescent="0.25">
      <c r="A12" s="3"/>
      <c r="B12" s="4"/>
      <c r="C12" s="32"/>
      <c r="D12" s="32"/>
      <c r="E12" s="32"/>
      <c r="F12" s="40"/>
      <c r="G12" s="31"/>
      <c r="H12" s="32"/>
      <c r="I12" s="32"/>
      <c r="J12" s="32"/>
      <c r="K12" s="40"/>
      <c r="L12" s="31"/>
    </row>
    <row r="13" spans="1:12" x14ac:dyDescent="0.25">
      <c r="A13" s="2" t="s">
        <v>9</v>
      </c>
      <c r="B13" s="1" t="s">
        <v>27</v>
      </c>
      <c r="C13" s="30">
        <v>0</v>
      </c>
      <c r="D13" s="30">
        <v>0</v>
      </c>
      <c r="E13" s="30">
        <v>0</v>
      </c>
      <c r="F13" s="40">
        <v>0</v>
      </c>
      <c r="G13" s="31">
        <f t="shared" ref="G13:G20" si="0">C13+D13+E13</f>
        <v>0</v>
      </c>
      <c r="H13" s="30">
        <v>0</v>
      </c>
      <c r="I13" s="30">
        <v>0</v>
      </c>
      <c r="J13" s="30">
        <v>0</v>
      </c>
      <c r="K13" s="40">
        <v>0</v>
      </c>
      <c r="L13" s="31">
        <f t="shared" ref="L13:L20" si="1">H13+I13+J13</f>
        <v>0</v>
      </c>
    </row>
    <row r="14" spans="1:12" x14ac:dyDescent="0.25">
      <c r="A14" s="2" t="s">
        <v>10</v>
      </c>
      <c r="B14" s="1" t="s">
        <v>28</v>
      </c>
      <c r="C14" s="30">
        <v>0</v>
      </c>
      <c r="D14" s="30">
        <v>0</v>
      </c>
      <c r="E14" s="30">
        <v>0</v>
      </c>
      <c r="F14" s="40">
        <v>0</v>
      </c>
      <c r="G14" s="31">
        <f t="shared" si="0"/>
        <v>0</v>
      </c>
      <c r="H14" s="30">
        <v>0</v>
      </c>
      <c r="I14" s="30">
        <v>0</v>
      </c>
      <c r="J14" s="30">
        <v>0</v>
      </c>
      <c r="K14" s="40">
        <v>0</v>
      </c>
      <c r="L14" s="31">
        <f t="shared" si="1"/>
        <v>0</v>
      </c>
    </row>
    <row r="15" spans="1:12" x14ac:dyDescent="0.25">
      <c r="A15" s="2" t="s">
        <v>11</v>
      </c>
      <c r="B15" s="1" t="s">
        <v>29</v>
      </c>
      <c r="C15" s="30">
        <v>0</v>
      </c>
      <c r="D15" s="30">
        <v>0</v>
      </c>
      <c r="E15" s="30">
        <v>0</v>
      </c>
      <c r="F15" s="40">
        <v>0</v>
      </c>
      <c r="G15" s="31">
        <f t="shared" si="0"/>
        <v>0</v>
      </c>
      <c r="H15" s="30">
        <v>0</v>
      </c>
      <c r="I15" s="30">
        <v>0</v>
      </c>
      <c r="J15" s="30">
        <v>0</v>
      </c>
      <c r="K15" s="40">
        <v>0</v>
      </c>
      <c r="L15" s="31">
        <f t="shared" si="1"/>
        <v>0</v>
      </c>
    </row>
    <row r="16" spans="1:12" x14ac:dyDescent="0.25">
      <c r="A16" s="2" t="s">
        <v>12</v>
      </c>
      <c r="B16" s="1" t="s">
        <v>30</v>
      </c>
      <c r="C16" s="30">
        <v>0</v>
      </c>
      <c r="D16" s="30">
        <v>0</v>
      </c>
      <c r="E16" s="30">
        <v>0</v>
      </c>
      <c r="F16" s="38">
        <v>0</v>
      </c>
      <c r="G16" s="21">
        <f t="shared" si="0"/>
        <v>0</v>
      </c>
      <c r="H16" s="30">
        <v>0</v>
      </c>
      <c r="I16" s="30">
        <v>0</v>
      </c>
      <c r="J16" s="30">
        <v>0</v>
      </c>
      <c r="K16" s="38">
        <v>0</v>
      </c>
      <c r="L16" s="21">
        <f t="shared" si="1"/>
        <v>0</v>
      </c>
    </row>
    <row r="17" spans="1:12" s="24" customFormat="1" x14ac:dyDescent="0.25">
      <c r="A17" s="2" t="s">
        <v>13</v>
      </c>
      <c r="B17" s="1" t="s">
        <v>31</v>
      </c>
      <c r="C17" s="20">
        <v>0</v>
      </c>
      <c r="D17" s="20">
        <v>0</v>
      </c>
      <c r="E17" s="20">
        <v>0</v>
      </c>
      <c r="F17" s="41">
        <v>0</v>
      </c>
      <c r="G17" s="21">
        <f t="shared" si="0"/>
        <v>0</v>
      </c>
      <c r="H17" s="20">
        <v>0</v>
      </c>
      <c r="I17" s="20">
        <v>0</v>
      </c>
      <c r="J17" s="20">
        <v>0</v>
      </c>
      <c r="K17" s="41">
        <v>0</v>
      </c>
      <c r="L17" s="21">
        <f t="shared" si="1"/>
        <v>0</v>
      </c>
    </row>
    <row r="18" spans="1:12" s="24" customFormat="1" x14ac:dyDescent="0.25">
      <c r="A18" s="2" t="s">
        <v>14</v>
      </c>
      <c r="B18" s="1" t="s">
        <v>32</v>
      </c>
      <c r="C18" s="20">
        <v>0</v>
      </c>
      <c r="D18" s="20">
        <v>0</v>
      </c>
      <c r="E18" s="20">
        <v>0</v>
      </c>
      <c r="F18" s="41">
        <v>0</v>
      </c>
      <c r="G18" s="21">
        <f t="shared" si="0"/>
        <v>0</v>
      </c>
      <c r="H18" s="20">
        <v>0</v>
      </c>
      <c r="I18" s="20">
        <v>0</v>
      </c>
      <c r="J18" s="20">
        <v>0</v>
      </c>
      <c r="K18" s="41">
        <v>0</v>
      </c>
      <c r="L18" s="21">
        <f t="shared" si="1"/>
        <v>0</v>
      </c>
    </row>
    <row r="19" spans="1:12" s="24" customFormat="1" ht="15.75" thickBot="1" x14ac:dyDescent="0.3">
      <c r="A19" s="8" t="s">
        <v>15</v>
      </c>
      <c r="B19" s="9" t="s">
        <v>33</v>
      </c>
      <c r="C19" s="33">
        <v>0</v>
      </c>
      <c r="D19" s="33">
        <v>0</v>
      </c>
      <c r="E19" s="33">
        <v>0</v>
      </c>
      <c r="F19" s="42">
        <v>0</v>
      </c>
      <c r="G19" s="34">
        <f t="shared" si="0"/>
        <v>0</v>
      </c>
      <c r="H19" s="33">
        <v>0</v>
      </c>
      <c r="I19" s="33">
        <v>0</v>
      </c>
      <c r="J19" s="33">
        <v>0</v>
      </c>
      <c r="K19" s="42">
        <v>0</v>
      </c>
      <c r="L19" s="34">
        <f t="shared" si="1"/>
        <v>0</v>
      </c>
    </row>
    <row r="20" spans="1:12" ht="15.75" thickBot="1" x14ac:dyDescent="0.3">
      <c r="A20" s="25" t="s">
        <v>17</v>
      </c>
      <c r="B20" s="10" t="s">
        <v>24</v>
      </c>
      <c r="C20" s="22">
        <f>SUM(C13:C19)</f>
        <v>0</v>
      </c>
      <c r="D20" s="22">
        <f>SUM(D13:D19)</f>
        <v>0</v>
      </c>
      <c r="E20" s="22">
        <f>SUM(E13:E19)</f>
        <v>0</v>
      </c>
      <c r="F20" s="39">
        <v>0</v>
      </c>
      <c r="G20" s="23">
        <f t="shared" si="0"/>
        <v>0</v>
      </c>
      <c r="H20" s="22">
        <f>SUM(H13:H19)</f>
        <v>0</v>
      </c>
      <c r="I20" s="22">
        <f>SUM(I13:I19)</f>
        <v>0</v>
      </c>
      <c r="J20" s="22">
        <f>SUM(J13:J19)</f>
        <v>0</v>
      </c>
      <c r="K20" s="39">
        <v>0</v>
      </c>
      <c r="L20" s="23">
        <f t="shared" si="1"/>
        <v>0</v>
      </c>
    </row>
    <row r="21" spans="1:12" ht="15.75" thickBot="1" x14ac:dyDescent="0.3">
      <c r="A21" s="11"/>
      <c r="B21" s="12"/>
      <c r="C21" s="28"/>
      <c r="D21" s="28"/>
      <c r="E21" s="28"/>
      <c r="F21" s="43"/>
      <c r="G21" s="29"/>
      <c r="H21" s="28"/>
      <c r="I21" s="28"/>
      <c r="J21" s="28"/>
      <c r="K21" s="43"/>
      <c r="L21" s="29"/>
    </row>
    <row r="22" spans="1:12" ht="15.75" thickBot="1" x14ac:dyDescent="0.3">
      <c r="A22" s="25" t="s">
        <v>25</v>
      </c>
      <c r="B22" s="26" t="s">
        <v>26</v>
      </c>
      <c r="C22" s="22">
        <f>C20+C11</f>
        <v>235335</v>
      </c>
      <c r="D22" s="22">
        <f>D20+D11</f>
        <v>4056</v>
      </c>
      <c r="E22" s="22">
        <f>E20+E11</f>
        <v>2004</v>
      </c>
      <c r="F22" s="22">
        <f>F20+F11</f>
        <v>0</v>
      </c>
      <c r="G22" s="23">
        <f>C22+D22+E22+F22</f>
        <v>241395</v>
      </c>
      <c r="H22" s="22">
        <f>H20+H11</f>
        <v>220632</v>
      </c>
      <c r="I22" s="22">
        <f>I20+I11</f>
        <v>4056</v>
      </c>
      <c r="J22" s="22">
        <f>J20+J11</f>
        <v>2004</v>
      </c>
      <c r="K22" s="22">
        <f>K20+K11</f>
        <v>0</v>
      </c>
      <c r="L22" s="23">
        <f>H22+I22+J22+K22</f>
        <v>226692</v>
      </c>
    </row>
    <row r="23" spans="1:12" x14ac:dyDescent="0.25">
      <c r="A23" s="3"/>
      <c r="B23" s="4"/>
      <c r="C23" s="32"/>
      <c r="D23" s="32"/>
      <c r="E23" s="32"/>
      <c r="F23" s="40"/>
      <c r="G23" s="31"/>
      <c r="H23" s="32"/>
      <c r="I23" s="32"/>
      <c r="J23" s="32"/>
      <c r="K23" s="40"/>
      <c r="L23" s="31"/>
    </row>
    <row r="24" spans="1:12" x14ac:dyDescent="0.25">
      <c r="A24" s="2" t="s">
        <v>34</v>
      </c>
      <c r="B24" s="1" t="s">
        <v>37</v>
      </c>
      <c r="C24" s="30">
        <v>4500</v>
      </c>
      <c r="D24" s="30">
        <v>0</v>
      </c>
      <c r="E24" s="30">
        <v>0</v>
      </c>
      <c r="F24" s="38">
        <v>0</v>
      </c>
      <c r="G24" s="21">
        <f>C24+D24+E24</f>
        <v>4500</v>
      </c>
      <c r="H24" s="30">
        <v>4500</v>
      </c>
      <c r="I24" s="30">
        <v>0</v>
      </c>
      <c r="J24" s="30">
        <v>0</v>
      </c>
      <c r="K24" s="38">
        <v>0</v>
      </c>
      <c r="L24" s="21">
        <f>H24+I24+J24</f>
        <v>4500</v>
      </c>
    </row>
    <row r="25" spans="1:12" x14ac:dyDescent="0.25">
      <c r="A25" s="2" t="s">
        <v>35</v>
      </c>
      <c r="B25" s="1" t="s">
        <v>38</v>
      </c>
      <c r="C25" s="30">
        <v>0</v>
      </c>
      <c r="D25" s="30">
        <v>0</v>
      </c>
      <c r="E25" s="30">
        <v>0</v>
      </c>
      <c r="F25" s="38">
        <v>0</v>
      </c>
      <c r="G25" s="21">
        <f>C25+D25+E25</f>
        <v>0</v>
      </c>
      <c r="H25" s="30">
        <v>0</v>
      </c>
      <c r="I25" s="30">
        <v>0</v>
      </c>
      <c r="J25" s="30">
        <v>0</v>
      </c>
      <c r="K25" s="38">
        <v>0</v>
      </c>
      <c r="L25" s="21">
        <f>H25+I25+J25</f>
        <v>0</v>
      </c>
    </row>
    <row r="26" spans="1:12" ht="15.75" thickBot="1" x14ac:dyDescent="0.3">
      <c r="A26" s="2" t="s">
        <v>36</v>
      </c>
      <c r="B26" s="1" t="s">
        <v>39</v>
      </c>
      <c r="C26" s="30">
        <v>4000</v>
      </c>
      <c r="D26" s="30">
        <v>0</v>
      </c>
      <c r="E26" s="30">
        <v>0</v>
      </c>
      <c r="F26" s="38">
        <v>0</v>
      </c>
      <c r="G26" s="21">
        <f>C26+D26+E26</f>
        <v>4000</v>
      </c>
      <c r="H26" s="30">
        <v>4000</v>
      </c>
      <c r="I26" s="30">
        <v>0</v>
      </c>
      <c r="J26" s="30">
        <v>0</v>
      </c>
      <c r="K26" s="38">
        <v>0</v>
      </c>
      <c r="L26" s="21">
        <f>H26+I26+J26</f>
        <v>4000</v>
      </c>
    </row>
    <row r="27" spans="1:12" ht="15.75" thickBot="1" x14ac:dyDescent="0.3">
      <c r="A27" s="25" t="s">
        <v>40</v>
      </c>
      <c r="B27" s="10" t="s">
        <v>41</v>
      </c>
      <c r="C27" s="22">
        <f>SUM(C24:C26)</f>
        <v>8500</v>
      </c>
      <c r="D27" s="22">
        <f>SUM(D24:D26)</f>
        <v>0</v>
      </c>
      <c r="E27" s="22">
        <f>SUM(E24:E26)</f>
        <v>0</v>
      </c>
      <c r="F27" s="22">
        <f>SUM(F24:F26)</f>
        <v>0</v>
      </c>
      <c r="G27" s="23">
        <f>C27+D27+E27</f>
        <v>8500</v>
      </c>
      <c r="H27" s="22">
        <f>SUM(H24:H26)</f>
        <v>8500</v>
      </c>
      <c r="I27" s="22">
        <f>SUM(I24:I26)</f>
        <v>0</v>
      </c>
      <c r="J27" s="22">
        <f>SUM(J24:J26)</f>
        <v>0</v>
      </c>
      <c r="K27" s="22">
        <f>SUM(K24:K26)</f>
        <v>0</v>
      </c>
      <c r="L27" s="23">
        <f>H27+I27+J27</f>
        <v>8500</v>
      </c>
    </row>
    <row r="28" spans="1:12" x14ac:dyDescent="0.25">
      <c r="A28" s="2"/>
      <c r="B28" s="1"/>
      <c r="C28" s="30"/>
      <c r="D28" s="30"/>
      <c r="E28" s="30"/>
      <c r="F28" s="38"/>
      <c r="G28" s="21"/>
      <c r="H28" s="30"/>
      <c r="I28" s="30"/>
      <c r="J28" s="30"/>
      <c r="K28" s="38"/>
      <c r="L28" s="21"/>
    </row>
    <row r="29" spans="1:12" s="24" customFormat="1" x14ac:dyDescent="0.25">
      <c r="A29" s="2" t="s">
        <v>9</v>
      </c>
      <c r="B29" s="1" t="s">
        <v>27</v>
      </c>
      <c r="C29" s="30">
        <v>0</v>
      </c>
      <c r="D29" s="30">
        <v>0</v>
      </c>
      <c r="E29" s="30">
        <v>0</v>
      </c>
      <c r="F29" s="40">
        <v>0</v>
      </c>
      <c r="G29" s="31">
        <f t="shared" ref="G29:G35" si="2">C29+D29+E29</f>
        <v>0</v>
      </c>
      <c r="H29" s="30">
        <v>0</v>
      </c>
      <c r="I29" s="30">
        <v>0</v>
      </c>
      <c r="J29" s="30">
        <v>0</v>
      </c>
      <c r="K29" s="40">
        <v>0</v>
      </c>
      <c r="L29" s="31">
        <f t="shared" ref="L29:L35" si="3">H29+I29+J29</f>
        <v>0</v>
      </c>
    </row>
    <row r="30" spans="1:12" x14ac:dyDescent="0.25">
      <c r="A30" s="2" t="s">
        <v>10</v>
      </c>
      <c r="B30" s="1" t="s">
        <v>28</v>
      </c>
      <c r="C30" s="30">
        <v>0</v>
      </c>
      <c r="D30" s="30">
        <v>0</v>
      </c>
      <c r="E30" s="30">
        <v>0</v>
      </c>
      <c r="F30" s="40">
        <v>0</v>
      </c>
      <c r="G30" s="31">
        <f t="shared" si="2"/>
        <v>0</v>
      </c>
      <c r="H30" s="30">
        <v>0</v>
      </c>
      <c r="I30" s="30">
        <v>0</v>
      </c>
      <c r="J30" s="30">
        <v>0</v>
      </c>
      <c r="K30" s="40">
        <v>0</v>
      </c>
      <c r="L30" s="31">
        <f t="shared" si="3"/>
        <v>0</v>
      </c>
    </row>
    <row r="31" spans="1:12" x14ac:dyDescent="0.25">
      <c r="A31" s="2" t="s">
        <v>11</v>
      </c>
      <c r="B31" s="1" t="s">
        <v>29</v>
      </c>
      <c r="C31" s="30">
        <v>0</v>
      </c>
      <c r="D31" s="30">
        <v>0</v>
      </c>
      <c r="E31" s="30">
        <v>0</v>
      </c>
      <c r="F31" s="40">
        <v>0</v>
      </c>
      <c r="G31" s="31">
        <f t="shared" si="2"/>
        <v>0</v>
      </c>
      <c r="H31" s="30">
        <v>0</v>
      </c>
      <c r="I31" s="30">
        <v>0</v>
      </c>
      <c r="J31" s="30">
        <v>0</v>
      </c>
      <c r="K31" s="40">
        <v>0</v>
      </c>
      <c r="L31" s="31">
        <f t="shared" si="3"/>
        <v>0</v>
      </c>
    </row>
    <row r="32" spans="1:12" x14ac:dyDescent="0.25">
      <c r="A32" s="2" t="s">
        <v>12</v>
      </c>
      <c r="B32" s="1" t="s">
        <v>30</v>
      </c>
      <c r="C32" s="30">
        <v>0</v>
      </c>
      <c r="D32" s="30">
        <v>0</v>
      </c>
      <c r="E32" s="30">
        <v>0</v>
      </c>
      <c r="F32" s="38">
        <v>0</v>
      </c>
      <c r="G32" s="21">
        <f t="shared" si="2"/>
        <v>0</v>
      </c>
      <c r="H32" s="30">
        <v>0</v>
      </c>
      <c r="I32" s="30">
        <v>0</v>
      </c>
      <c r="J32" s="30">
        <v>0</v>
      </c>
      <c r="K32" s="38">
        <v>0</v>
      </c>
      <c r="L32" s="21">
        <f t="shared" si="3"/>
        <v>0</v>
      </c>
    </row>
    <row r="33" spans="1:12" x14ac:dyDescent="0.25">
      <c r="A33" s="2" t="s">
        <v>13</v>
      </c>
      <c r="B33" s="1" t="s">
        <v>31</v>
      </c>
      <c r="C33" s="20">
        <v>0</v>
      </c>
      <c r="D33" s="20">
        <v>0</v>
      </c>
      <c r="E33" s="20">
        <v>0</v>
      </c>
      <c r="F33" s="41">
        <v>0</v>
      </c>
      <c r="G33" s="21">
        <f t="shared" si="2"/>
        <v>0</v>
      </c>
      <c r="H33" s="20">
        <v>0</v>
      </c>
      <c r="I33" s="20">
        <v>0</v>
      </c>
      <c r="J33" s="20">
        <v>0</v>
      </c>
      <c r="K33" s="41">
        <v>0</v>
      </c>
      <c r="L33" s="21">
        <f t="shared" si="3"/>
        <v>0</v>
      </c>
    </row>
    <row r="34" spans="1:12" x14ac:dyDescent="0.25">
      <c r="A34" s="2" t="s">
        <v>14</v>
      </c>
      <c r="B34" s="1" t="s">
        <v>32</v>
      </c>
      <c r="C34" s="20">
        <v>0</v>
      </c>
      <c r="D34" s="20">
        <v>0</v>
      </c>
      <c r="E34" s="20">
        <v>0</v>
      </c>
      <c r="F34" s="41">
        <v>0</v>
      </c>
      <c r="G34" s="21">
        <f t="shared" si="2"/>
        <v>0</v>
      </c>
      <c r="H34" s="20">
        <v>0</v>
      </c>
      <c r="I34" s="20">
        <v>0</v>
      </c>
      <c r="J34" s="20">
        <v>0</v>
      </c>
      <c r="K34" s="41">
        <v>0</v>
      </c>
      <c r="L34" s="21">
        <f t="shared" si="3"/>
        <v>0</v>
      </c>
    </row>
    <row r="35" spans="1:12" ht="15.75" thickBot="1" x14ac:dyDescent="0.3">
      <c r="A35" s="8" t="s">
        <v>15</v>
      </c>
      <c r="B35" s="9" t="s">
        <v>33</v>
      </c>
      <c r="C35" s="33">
        <v>0</v>
      </c>
      <c r="D35" s="33">
        <v>0</v>
      </c>
      <c r="E35" s="33">
        <v>0</v>
      </c>
      <c r="F35" s="42">
        <v>0</v>
      </c>
      <c r="G35" s="34">
        <f t="shared" si="2"/>
        <v>0</v>
      </c>
      <c r="H35" s="33">
        <v>0</v>
      </c>
      <c r="I35" s="33">
        <v>0</v>
      </c>
      <c r="J35" s="33">
        <v>0</v>
      </c>
      <c r="K35" s="42">
        <v>0</v>
      </c>
      <c r="L35" s="34">
        <f t="shared" si="3"/>
        <v>0</v>
      </c>
    </row>
    <row r="36" spans="1:12" ht="15.75" thickBot="1" x14ac:dyDescent="0.3">
      <c r="A36" s="25" t="s">
        <v>42</v>
      </c>
      <c r="B36" s="10" t="s">
        <v>43</v>
      </c>
      <c r="C36" s="22">
        <f>SUM(C29:C35)</f>
        <v>0</v>
      </c>
      <c r="D36" s="22">
        <f>SUM(D29:D35)</f>
        <v>0</v>
      </c>
      <c r="E36" s="22">
        <f>SUM(E29:E35)</f>
        <v>0</v>
      </c>
      <c r="F36" s="22">
        <f>SUM(F29:F35)</f>
        <v>0</v>
      </c>
      <c r="G36" s="23">
        <f>C36+D36+E36</f>
        <v>0</v>
      </c>
      <c r="H36" s="22">
        <f>SUM(H29:H35)</f>
        <v>0</v>
      </c>
      <c r="I36" s="22">
        <f>SUM(I29:I35)</f>
        <v>0</v>
      </c>
      <c r="J36" s="22">
        <f>SUM(J29:J35)</f>
        <v>0</v>
      </c>
      <c r="K36" s="22">
        <f>SUM(K29:K35)</f>
        <v>0</v>
      </c>
      <c r="L36" s="23">
        <f>H36+I36+J36</f>
        <v>0</v>
      </c>
    </row>
    <row r="37" spans="1:12" ht="15.75" thickBot="1" x14ac:dyDescent="0.3">
      <c r="A37" s="11"/>
      <c r="B37" s="12"/>
      <c r="C37" s="28"/>
      <c r="D37" s="28"/>
      <c r="E37" s="28"/>
      <c r="F37" s="43"/>
      <c r="G37" s="29"/>
      <c r="H37" s="28"/>
      <c r="I37" s="28"/>
      <c r="J37" s="28"/>
      <c r="K37" s="43"/>
      <c r="L37" s="29"/>
    </row>
    <row r="38" spans="1:12" ht="15.75" thickBot="1" x14ac:dyDescent="0.3">
      <c r="A38" s="25" t="s">
        <v>44</v>
      </c>
      <c r="B38" s="26" t="s">
        <v>45</v>
      </c>
      <c r="C38" s="22">
        <f>C36+C27</f>
        <v>8500</v>
      </c>
      <c r="D38" s="22">
        <f>D36+D27</f>
        <v>0</v>
      </c>
      <c r="E38" s="22">
        <f>E36+E27</f>
        <v>0</v>
      </c>
      <c r="F38" s="22">
        <f>F36+F27</f>
        <v>0</v>
      </c>
      <c r="G38" s="23">
        <f>C38+D38+E38</f>
        <v>8500</v>
      </c>
      <c r="H38" s="22">
        <f>H36+H27</f>
        <v>8500</v>
      </c>
      <c r="I38" s="22">
        <f>I36+I27</f>
        <v>0</v>
      </c>
      <c r="J38" s="22">
        <f>J36+J27</f>
        <v>0</v>
      </c>
      <c r="K38" s="22">
        <f>K36+K27</f>
        <v>0</v>
      </c>
      <c r="L38" s="23">
        <f>H38+I38+J38</f>
        <v>8500</v>
      </c>
    </row>
    <row r="39" spans="1:12" ht="15.75" thickBot="1" x14ac:dyDescent="0.3">
      <c r="A39" s="11"/>
      <c r="B39" s="27"/>
      <c r="C39" s="28"/>
      <c r="D39" s="28"/>
      <c r="E39" s="28"/>
      <c r="F39" s="43"/>
      <c r="G39" s="29"/>
      <c r="H39" s="28"/>
      <c r="I39" s="28"/>
      <c r="J39" s="28"/>
      <c r="K39" s="43"/>
      <c r="L39" s="29"/>
    </row>
    <row r="40" spans="1:12" ht="15.75" thickBot="1" x14ac:dyDescent="0.3">
      <c r="A40" s="25" t="s">
        <v>46</v>
      </c>
      <c r="B40" s="26" t="s">
        <v>47</v>
      </c>
      <c r="C40" s="22">
        <f>C22+C38</f>
        <v>243835</v>
      </c>
      <c r="D40" s="22">
        <f>D22+D38</f>
        <v>4056</v>
      </c>
      <c r="E40" s="22">
        <f>E22+E38</f>
        <v>2004</v>
      </c>
      <c r="F40" s="22">
        <f>F22+F38</f>
        <v>0</v>
      </c>
      <c r="G40" s="23">
        <f>C40+D40+E40+F40</f>
        <v>249895</v>
      </c>
      <c r="H40" s="22">
        <f>H22+H38</f>
        <v>229132</v>
      </c>
      <c r="I40" s="22">
        <f>I22+I38</f>
        <v>4056</v>
      </c>
      <c r="J40" s="22">
        <f>J22+J38</f>
        <v>2004</v>
      </c>
      <c r="K40" s="22">
        <f>K22+K38</f>
        <v>0</v>
      </c>
      <c r="L40" s="23">
        <f>H40+I40+J40+K40</f>
        <v>235192</v>
      </c>
    </row>
    <row r="41" spans="1:12" x14ac:dyDescent="0.25">
      <c r="A41" s="59" t="s">
        <v>62</v>
      </c>
    </row>
  </sheetData>
  <mergeCells count="2">
    <mergeCell ref="A2:L2"/>
    <mergeCell ref="A3:L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5.sz.m.-műk.-felh.kiad.fel.</vt:lpstr>
      <vt:lpstr>5.1.sz.m.-műk.-felh.kiad.köt.</vt:lpstr>
      <vt:lpstr>5.2.sz.m.-műk.-felh.kiad.önk.v.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Csillag.Kata</cp:lastModifiedBy>
  <cp:lastPrinted>2017-03-27T07:49:31Z</cp:lastPrinted>
  <dcterms:created xsi:type="dcterms:W3CDTF">2014-02-09T08:54:17Z</dcterms:created>
  <dcterms:modified xsi:type="dcterms:W3CDTF">2017-06-06T10:27:40Z</dcterms:modified>
</cp:coreProperties>
</file>